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vac\sevac nva\2DO TRIMESTRE\"/>
    </mc:Choice>
  </mc:AlternateContent>
  <xr:revisionPtr revIDLastSave="0" documentId="8_{D870618A-9A15-453D-BE3D-5271141F0202}" xr6:coauthVersionLast="34" xr6:coauthVersionMax="34" xr10:uidLastSave="{00000000-0000-0000-0000-000000000000}"/>
  <bookViews>
    <workbookView xWindow="0" yWindow="0" windowWidth="19200" windowHeight="10785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 concurrentCalc="0"/>
</workbook>
</file>

<file path=xl/calcChain.xml><?xml version="1.0" encoding="utf-8"?>
<calcChain xmlns="http://schemas.openxmlformats.org/spreadsheetml/2006/main">
  <c r="E40" i="5" l="1"/>
  <c r="H40" i="5"/>
  <c r="E39" i="5"/>
  <c r="H39" i="5"/>
  <c r="E38" i="5"/>
  <c r="H38" i="5"/>
  <c r="E37" i="5"/>
  <c r="H37" i="5"/>
  <c r="H36" i="5"/>
  <c r="E26" i="5"/>
  <c r="H26" i="5"/>
  <c r="E27" i="5"/>
  <c r="H27" i="5"/>
  <c r="E28" i="5"/>
  <c r="H28" i="5"/>
  <c r="E29" i="5"/>
  <c r="H29" i="5"/>
  <c r="E30" i="5"/>
  <c r="H30" i="5"/>
  <c r="E31" i="5"/>
  <c r="H31" i="5"/>
  <c r="E32" i="5"/>
  <c r="H32" i="5"/>
  <c r="E33" i="5"/>
  <c r="H33" i="5"/>
  <c r="E34" i="5"/>
  <c r="H34" i="5"/>
  <c r="H25" i="5"/>
  <c r="E17" i="5"/>
  <c r="H17" i="5"/>
  <c r="E18" i="5"/>
  <c r="H18" i="5"/>
  <c r="E19" i="5"/>
  <c r="H19" i="5"/>
  <c r="E20" i="5"/>
  <c r="H20" i="5"/>
  <c r="E21" i="5"/>
  <c r="H21" i="5"/>
  <c r="E22" i="5"/>
  <c r="H22" i="5"/>
  <c r="E23" i="5"/>
  <c r="H23" i="5"/>
  <c r="H16" i="5"/>
  <c r="E7" i="5"/>
  <c r="H7" i="5"/>
  <c r="E8" i="5"/>
  <c r="H8" i="5"/>
  <c r="E9" i="5"/>
  <c r="H9" i="5"/>
  <c r="E10" i="5"/>
  <c r="H10" i="5"/>
  <c r="E11" i="5"/>
  <c r="H11" i="5"/>
  <c r="E12" i="5"/>
  <c r="H12" i="5"/>
  <c r="E13" i="5"/>
  <c r="H13" i="5"/>
  <c r="E14" i="5"/>
  <c r="H14" i="5"/>
  <c r="H6" i="5"/>
  <c r="H42" i="5"/>
  <c r="G36" i="5"/>
  <c r="G25" i="5"/>
  <c r="G16" i="5"/>
  <c r="G6" i="5"/>
  <c r="G42" i="5"/>
  <c r="F36" i="5"/>
  <c r="F25" i="5"/>
  <c r="F16" i="5"/>
  <c r="F6" i="5"/>
  <c r="F42" i="5"/>
  <c r="E36" i="5"/>
  <c r="E25" i="5"/>
  <c r="E16" i="5"/>
  <c r="E6" i="5"/>
  <c r="E42" i="5"/>
  <c r="D36" i="5"/>
  <c r="D25" i="5"/>
  <c r="D16" i="5"/>
  <c r="D6" i="5"/>
  <c r="D42" i="5"/>
  <c r="C36" i="5"/>
  <c r="C25" i="5"/>
  <c r="C16" i="5"/>
  <c r="C6" i="5"/>
  <c r="C42" i="5"/>
  <c r="E43" i="4"/>
  <c r="H43" i="4"/>
  <c r="E42" i="4"/>
  <c r="H42" i="4"/>
  <c r="E41" i="4"/>
  <c r="H41" i="4"/>
  <c r="E40" i="4"/>
  <c r="H40" i="4"/>
  <c r="E39" i="4"/>
  <c r="H39" i="4"/>
  <c r="E38" i="4"/>
  <c r="H38" i="4"/>
  <c r="E37" i="4"/>
  <c r="H37" i="4"/>
  <c r="E36" i="4"/>
  <c r="H36" i="4"/>
  <c r="E35" i="4"/>
  <c r="H35" i="4"/>
  <c r="E34" i="4"/>
  <c r="H34" i="4"/>
  <c r="E33" i="4"/>
  <c r="H33" i="4"/>
  <c r="E32" i="4"/>
  <c r="H32" i="4"/>
  <c r="E31" i="4"/>
  <c r="H31" i="4"/>
  <c r="E30" i="4"/>
  <c r="H30" i="4"/>
  <c r="E29" i="4"/>
  <c r="H29" i="4"/>
  <c r="E28" i="4"/>
  <c r="H28" i="4"/>
  <c r="E27" i="4"/>
  <c r="H27" i="4"/>
  <c r="E26" i="4"/>
  <c r="H26" i="4"/>
  <c r="E25" i="4"/>
  <c r="H25" i="4"/>
  <c r="E24" i="4"/>
  <c r="H24" i="4"/>
  <c r="E23" i="4"/>
  <c r="H23" i="4"/>
  <c r="E22" i="4"/>
  <c r="H22" i="4"/>
  <c r="E21" i="4"/>
  <c r="H21" i="4"/>
  <c r="E20" i="4"/>
  <c r="H20" i="4"/>
  <c r="E19" i="4"/>
  <c r="H19" i="4"/>
  <c r="E18" i="4"/>
  <c r="H18" i="4"/>
  <c r="E17" i="4"/>
  <c r="H17" i="4"/>
  <c r="E16" i="4"/>
  <c r="H16" i="4"/>
  <c r="E15" i="4"/>
  <c r="H15" i="4"/>
  <c r="E14" i="4"/>
  <c r="H14" i="4"/>
  <c r="E13" i="4"/>
  <c r="H13" i="4"/>
  <c r="E12" i="4"/>
  <c r="H12" i="4"/>
  <c r="E11" i="4"/>
  <c r="H11" i="4"/>
  <c r="E10" i="4"/>
  <c r="H10" i="4"/>
  <c r="E9" i="4"/>
  <c r="H9" i="4"/>
  <c r="E8" i="4"/>
  <c r="H8" i="4"/>
  <c r="E7" i="4"/>
  <c r="H7" i="4"/>
  <c r="E6" i="4"/>
  <c r="H6" i="4"/>
  <c r="H44" i="4"/>
  <c r="G44" i="4"/>
  <c r="F44" i="4"/>
  <c r="E44" i="4"/>
  <c r="D44" i="4"/>
  <c r="C44" i="4"/>
  <c r="G16" i="8"/>
  <c r="F16" i="8"/>
  <c r="D16" i="8"/>
  <c r="C16" i="8"/>
  <c r="E14" i="8"/>
  <c r="H14" i="8"/>
  <c r="E12" i="8"/>
  <c r="H12" i="8"/>
  <c r="E10" i="8"/>
  <c r="H10" i="8"/>
  <c r="E8" i="8"/>
  <c r="H8" i="8"/>
  <c r="E6" i="8"/>
  <c r="H6" i="8"/>
  <c r="H16" i="8"/>
  <c r="E16" i="8"/>
  <c r="E76" i="6"/>
  <c r="H76" i="6"/>
  <c r="E75" i="6"/>
  <c r="H75" i="6"/>
  <c r="E74" i="6"/>
  <c r="H74" i="6"/>
  <c r="E73" i="6"/>
  <c r="H73" i="6"/>
  <c r="E72" i="6"/>
  <c r="H72" i="6"/>
  <c r="E71" i="6"/>
  <c r="H71" i="6"/>
  <c r="E70" i="6"/>
  <c r="H70" i="6"/>
  <c r="G69" i="6"/>
  <c r="F69" i="6"/>
  <c r="D69" i="6"/>
  <c r="C69" i="6"/>
  <c r="E69" i="6"/>
  <c r="H69" i="6"/>
  <c r="E68" i="6"/>
  <c r="H68" i="6"/>
  <c r="E67" i="6"/>
  <c r="H67" i="6"/>
  <c r="E66" i="6"/>
  <c r="H66" i="6"/>
  <c r="G65" i="6"/>
  <c r="F65" i="6"/>
  <c r="D65" i="6"/>
  <c r="C65" i="6"/>
  <c r="E65" i="6"/>
  <c r="H65" i="6"/>
  <c r="E64" i="6"/>
  <c r="H64" i="6"/>
  <c r="E63" i="6"/>
  <c r="H63" i="6"/>
  <c r="E62" i="6"/>
  <c r="H62" i="6"/>
  <c r="E61" i="6"/>
  <c r="H61" i="6"/>
  <c r="E60" i="6"/>
  <c r="H60" i="6"/>
  <c r="E59" i="6"/>
  <c r="H59" i="6"/>
  <c r="E58" i="6"/>
  <c r="H58" i="6"/>
  <c r="G57" i="6"/>
  <c r="F57" i="6"/>
  <c r="D57" i="6"/>
  <c r="C57" i="6"/>
  <c r="E57" i="6"/>
  <c r="H57" i="6"/>
  <c r="E56" i="6"/>
  <c r="H56" i="6"/>
  <c r="E55" i="6"/>
  <c r="H55" i="6"/>
  <c r="E54" i="6"/>
  <c r="H54" i="6"/>
  <c r="G53" i="6"/>
  <c r="F53" i="6"/>
  <c r="D53" i="6"/>
  <c r="C53" i="6"/>
  <c r="E53" i="6"/>
  <c r="H53" i="6"/>
  <c r="E52" i="6"/>
  <c r="H52" i="6"/>
  <c r="E51" i="6"/>
  <c r="H51" i="6"/>
  <c r="E50" i="6"/>
  <c r="H50" i="6"/>
  <c r="E49" i="6"/>
  <c r="H49" i="6"/>
  <c r="E48" i="6"/>
  <c r="H48" i="6"/>
  <c r="E47" i="6"/>
  <c r="H47" i="6"/>
  <c r="E46" i="6"/>
  <c r="H46" i="6"/>
  <c r="E45" i="6"/>
  <c r="H45" i="6"/>
  <c r="E44" i="6"/>
  <c r="H44" i="6"/>
  <c r="G43" i="6"/>
  <c r="F43" i="6"/>
  <c r="D43" i="6"/>
  <c r="C43" i="6"/>
  <c r="E43" i="6"/>
  <c r="H43" i="6"/>
  <c r="E42" i="6"/>
  <c r="H42" i="6"/>
  <c r="E41" i="6"/>
  <c r="H41" i="6"/>
  <c r="E40" i="6"/>
  <c r="H40" i="6"/>
  <c r="E39" i="6"/>
  <c r="H39" i="6"/>
  <c r="E38" i="6"/>
  <c r="H38" i="6"/>
  <c r="E37" i="6"/>
  <c r="H37" i="6"/>
  <c r="E36" i="6"/>
  <c r="H36" i="6"/>
  <c r="E35" i="6"/>
  <c r="H35" i="6"/>
  <c r="E34" i="6"/>
  <c r="H34" i="6"/>
  <c r="G33" i="6"/>
  <c r="F33" i="6"/>
  <c r="D33" i="6"/>
  <c r="C33" i="6"/>
  <c r="E33" i="6"/>
  <c r="H33" i="6"/>
  <c r="E32" i="6"/>
  <c r="H32" i="6"/>
  <c r="E31" i="6"/>
  <c r="H31" i="6"/>
  <c r="E30" i="6"/>
  <c r="H30" i="6"/>
  <c r="E29" i="6"/>
  <c r="H29" i="6"/>
  <c r="E28" i="6"/>
  <c r="H28" i="6"/>
  <c r="E27" i="6"/>
  <c r="H27" i="6"/>
  <c r="E26" i="6"/>
  <c r="H26" i="6"/>
  <c r="E25" i="6"/>
  <c r="H25" i="6"/>
  <c r="E24" i="6"/>
  <c r="H24" i="6"/>
  <c r="G23" i="6"/>
  <c r="F23" i="6"/>
  <c r="D23" i="6"/>
  <c r="C23" i="6"/>
  <c r="E23" i="6"/>
  <c r="H23" i="6"/>
  <c r="E22" i="6"/>
  <c r="H22" i="6"/>
  <c r="E21" i="6"/>
  <c r="H21" i="6"/>
  <c r="E20" i="6"/>
  <c r="H20" i="6"/>
  <c r="E19" i="6"/>
  <c r="H19" i="6"/>
  <c r="E18" i="6"/>
  <c r="H18" i="6"/>
  <c r="E17" i="6"/>
  <c r="H17" i="6"/>
  <c r="E16" i="6"/>
  <c r="H16" i="6"/>
  <c r="E15" i="6"/>
  <c r="H15" i="6"/>
  <c r="E14" i="6"/>
  <c r="H14" i="6"/>
  <c r="G13" i="6"/>
  <c r="F13" i="6"/>
  <c r="D13" i="6"/>
  <c r="C13" i="6"/>
  <c r="E13" i="6"/>
  <c r="H13" i="6"/>
  <c r="E12" i="6"/>
  <c r="H12" i="6"/>
  <c r="E11" i="6"/>
  <c r="H11" i="6"/>
  <c r="E10" i="6"/>
  <c r="H10" i="6"/>
  <c r="E9" i="6"/>
  <c r="H9" i="6"/>
  <c r="E8" i="6"/>
  <c r="H8" i="6"/>
  <c r="E7" i="6"/>
  <c r="H7" i="6"/>
  <c r="E6" i="6"/>
  <c r="H6" i="6"/>
  <c r="G5" i="6"/>
  <c r="G77" i="6"/>
  <c r="F5" i="6"/>
  <c r="F77" i="6"/>
  <c r="D5" i="6"/>
  <c r="D77" i="6"/>
  <c r="C5" i="6"/>
  <c r="C77" i="6"/>
  <c r="E5" i="6"/>
  <c r="E77" i="6"/>
  <c r="H5" i="6"/>
  <c r="H77" i="6"/>
</calcChain>
</file>

<file path=xl/sharedStrings.xml><?xml version="1.0" encoding="utf-8"?>
<sst xmlns="http://schemas.openxmlformats.org/spreadsheetml/2006/main" count="268" uniqueCount="210">
  <si>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</si>
  <si>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</si>
  <si>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</si>
  <si>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</si>
  <si>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</si>
  <si>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</si>
  <si>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</si>
  <si>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</si>
  <si>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</si>
  <si>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</si>
  <si>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</si>
  <si>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</si>
  <si>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</si>
  <si>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</si>
  <si>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</si>
  <si>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</si>
  <si>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</si>
  <si>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</si>
  <si>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</si>
  <si>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</si>
  <si>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</si>
  <si>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</si>
  <si>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</si>
  <si>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</si>
  <si>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</si>
  <si>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</si>
  <si>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</si>
  <si>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</si>
  <si>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</si>
  <si>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</si>
  <si>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</si>
  <si>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</si>
  <si>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</si>
  <si>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</si>
  <si>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</si>
  <si>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</si>
  <si>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</si>
  <si>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</si>
  <si>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</si>
  <si>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</si>
  <si>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</si>
  <si>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</si>
  <si>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</si>
  <si>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</si>
  <si>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</si>
  <si>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</si>
  <si>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</si>
  <si>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</si>
  <si>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</si>
  <si>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</si>
  <si>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</si>
  <si>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</si>
  <si>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</si>
  <si>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</si>
  <si>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</si>
  <si>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</si>
  <si>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</si>
  <si>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</si>
  <si>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</si>
  <si>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</si>
  <si>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</si>
  <si>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</si>
  <si>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</si>
  <si>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</si>
  <si>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</si>
  <si>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</si>
  <si>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</si>
  <si>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</si>
  <si>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</si>
  <si>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</si>
  <si>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</si>
  <si>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</si>
  <si>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</si>
  <si>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</si>
  <si>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</si>
  <si>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</si>
  <si>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</si>
  <si>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</si>
  <si>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</si>
  <si>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</si>
  <si>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</si>
  <si>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</si>
  <si>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</si>
  <si>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</si>
  <si>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</si>
  <si>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</si>
  <si>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</si>
  <si>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</si>
  <si>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</si>
  <si>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</si>
  <si>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</si>
  <si>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</si>
  <si>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</si>
  <si>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</si>
  <si>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</si>
  <si>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</si>
  <si>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</si>
  <si>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</si>
  <si>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</si>
  <si>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</si>
  <si>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</si>
  <si>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</si>
  <si>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</si>
  <si>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</si>
  <si>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</si>
  <si>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</si>
  <si>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</si>
  <si>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</si>
  <si>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</si>
  <si>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</si>
  <si>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</si>
  <si>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</si>
  <si>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</si>
  <si>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</si>
  <si>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</si>
  <si>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</si>
  <si>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</si>
  <si>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</si>
  <si>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</si>
  <si>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</si>
  <si>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</si>
  <si>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</si>
  <si>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</si>
  <si>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</si>
  <si>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</si>
  <si>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</si>
  <si>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</si>
  <si>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</si>
  <si>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</si>
  <si>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</si>
  <si>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A010</t>
  </si>
  <si>
    <t>PRESIDENCIA MUNICIPAL</t>
  </si>
  <si>
    <t>A016</t>
  </si>
  <si>
    <t>UNIDAD DE ACCESO A LA INFORMACION</t>
  </si>
  <si>
    <t>A017</t>
  </si>
  <si>
    <t>COMUNICACIÓN SOCIAL</t>
  </si>
  <si>
    <t>A020</t>
  </si>
  <si>
    <t>SINDICATURA</t>
  </si>
  <si>
    <t>A030</t>
  </si>
  <si>
    <t>REGIDORES</t>
  </si>
  <si>
    <t>A040</t>
  </si>
  <si>
    <t>DELEGADOS</t>
  </si>
  <si>
    <t>A050</t>
  </si>
  <si>
    <t>A051</t>
  </si>
  <si>
    <t>Asesoria Juridica</t>
  </si>
  <si>
    <t>A052</t>
  </si>
  <si>
    <t>Archivo Historico</t>
  </si>
  <si>
    <t>A053</t>
  </si>
  <si>
    <t>A054</t>
  </si>
  <si>
    <t>A055</t>
  </si>
  <si>
    <t>A057</t>
  </si>
  <si>
    <t>C010</t>
  </si>
  <si>
    <t>TESORERIA</t>
  </si>
  <si>
    <t>C011</t>
  </si>
  <si>
    <t>FISCALIZACION</t>
  </si>
  <si>
    <t>C012</t>
  </si>
  <si>
    <t>PREDIAL</t>
  </si>
  <si>
    <t>C020</t>
  </si>
  <si>
    <t>DIRECCION DE DESARROLLO SOCIAL</t>
  </si>
  <si>
    <t>C021</t>
  </si>
  <si>
    <t>INSTITUTO DE LA MUJER</t>
  </si>
  <si>
    <t>C025</t>
  </si>
  <si>
    <t>DESARROLLO RURAL</t>
  </si>
  <si>
    <t>C040</t>
  </si>
  <si>
    <t>CONTRALORIA MUNICIPAL</t>
  </si>
  <si>
    <t>C050</t>
  </si>
  <si>
    <t>DIRECCION DE SEGURIDAD PUBLICA</t>
  </si>
  <si>
    <t>C051</t>
  </si>
  <si>
    <t>VIALIDAD Y TRANSITO MUNICIPAL</t>
  </si>
  <si>
    <t>C060</t>
  </si>
  <si>
    <t>DIRECCION DE OBRAS PUBLICAS</t>
  </si>
  <si>
    <t>C090</t>
  </si>
  <si>
    <t>DIRECCION DE SERVICIOS MUNICIPALES</t>
  </si>
  <si>
    <t>C091</t>
  </si>
  <si>
    <t>LIMPIA</t>
  </si>
  <si>
    <t>C092</t>
  </si>
  <si>
    <t>PARQUES Y JARDINES</t>
  </si>
  <si>
    <t>C093</t>
  </si>
  <si>
    <t>ZOOLOGICO</t>
  </si>
  <si>
    <t>C094</t>
  </si>
  <si>
    <t>MERCADO MUNICIPAL</t>
  </si>
  <si>
    <t>C095</t>
  </si>
  <si>
    <t>PANTEONES</t>
  </si>
  <si>
    <t>C096</t>
  </si>
  <si>
    <t>ALUMBRADO PUBLICO</t>
  </si>
  <si>
    <t>C100</t>
  </si>
  <si>
    <t>OFICIALIA MAYOR</t>
  </si>
  <si>
    <t>C110</t>
  </si>
  <si>
    <t>C120</t>
  </si>
  <si>
    <t>C130</t>
  </si>
  <si>
    <t>C131</t>
  </si>
  <si>
    <t>C140</t>
  </si>
  <si>
    <t>C141</t>
  </si>
  <si>
    <t>C150</t>
  </si>
  <si>
    <t>SRIA DEL H. AYUNTAMI</t>
  </si>
  <si>
    <t>Juez Municipal</t>
  </si>
  <si>
    <t>Oficina de enlace con S.R.E.</t>
  </si>
  <si>
    <t>Proteccion Civil</t>
  </si>
  <si>
    <t>Emergencias 911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</si>
  <si>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</si>
  <si>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</si>
  <si>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</si>
  <si>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</si>
  <si>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</si>
  <si>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</si>
  <si>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</si>
  <si>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MUNICIPIO MOROLEON GTO.
ESTADO ANALÍTICO DEL EJERCICIO DEL PRESUPUESTO DE EGRESOS
Clasificación por Objeto del Gasto (Capítulo y Concepto)
Del 1 de Enero AL 30 DE JUNIO DEL 2018</t>
  </si>
  <si>
    <t>MUNICIPIO MOROLEON GTO.
ESTADO ANALÍTICO DEL EJERCICIO DEL PRESUPUESTO DE EGRESOS
Clasificación Económica (por Tipo de Gasto)
Del 1 de Enero al AL 30 DE JUNIO DEL 2018</t>
  </si>
  <si>
    <t>MUNICIPIO MOROLEON GTO.
ESTADO ANALÍTICO DEL EJERCICIO DEL PRESUPUESTO DE EGRESOS
Clasificación Administrativa
Del 1 de Enero AL 30 DE JUNIO DEL 2018</t>
  </si>
  <si>
    <t>MUNICIPIO MOROLEON GTO.
ESTADO ANALÍTICO DEL EJERCICIO DEL PRESUPUESTO DE EGRESOS
Clasificación Funcional (Finalidad y Función)
Del 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</si>
</sst>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workbookViewId="0">
      <selection activeCell="A8" sqref="A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8" t="s">
        <v>206</v>
      </c>
      <c r="B1" s="49"/>
      <c r="C1" s="49"/>
      <c r="D1" s="49"/>
      <c r="E1" s="49"/>
      <c r="F1" s="49"/>
      <c r="G1" s="49"/>
      <c r="H1" s="50"/>
    </row>
    <row r="2" spans="1:8" x14ac:dyDescent="0.2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 x14ac:dyDescent="0.2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 x14ac:dyDescent="0.2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 t="s">
        <v>61</v>
      </c>
      <c r="B5" s="7"/>
      <c r="C5" s="14">
        <f>SUM(C6:C12)</f>
        <v>110443839.37</v>
      </c>
      <c r="D5" s="14">
        <f>SUM(D6:D12)</f>
        <v>5053998.1499999994</v>
      </c>
      <c r="E5" s="14">
        <f>C5+D5</f>
        <v>115497837.52000001</v>
      </c>
      <c r="F5" s="14">
        <f>SUM(F6:F12)</f>
        <v>44614481.659999996</v>
      </c>
      <c r="G5" s="14">
        <f>SUM(G6:G12)</f>
        <v>44171628.159999996</v>
      </c>
      <c r="H5" s="14">
        <f>E5-F5</f>
        <v>70883355.860000014</v>
      </c>
    </row>
    <row r="6" spans="1:8" x14ac:dyDescent="0.2">
      <c r="A6" s="5"/>
      <c r="B6" s="11" t="s">
        <v>70</v>
      </c>
      <c r="C6" s="15">
        <v>56446892.219999999</v>
      </c>
      <c r="D6" s="15">
        <v>2161118.7799999998</v>
      </c>
      <c r="E6" s="15">
        <f t="shared" ref="E6:E69" si="0">C6+D6</f>
        <v>58608011</v>
      </c>
      <c r="F6" s="15">
        <v>27171836.02</v>
      </c>
      <c r="G6" s="15">
        <v>26993660.02</v>
      </c>
      <c r="H6" s="15">
        <f t="shared" ref="H6:H69" si="1">E6-F6</f>
        <v>31436174.98</v>
      </c>
    </row>
    <row r="7" spans="1:8" x14ac:dyDescent="0.2">
      <c r="A7" s="5"/>
      <c r="B7" s="11" t="s">
        <v>71</v>
      </c>
      <c r="C7" s="15">
        <v>1751614.21</v>
      </c>
      <c r="D7" s="15">
        <v>-147568.66</v>
      </c>
      <c r="E7" s="15">
        <f t="shared" si="0"/>
        <v>1604045.55</v>
      </c>
      <c r="F7" s="15">
        <v>454778.05</v>
      </c>
      <c r="G7" s="15">
        <v>454778.05</v>
      </c>
      <c r="H7" s="15">
        <f t="shared" si="1"/>
        <v>1149267.5</v>
      </c>
    </row>
    <row r="8" spans="1:8" x14ac:dyDescent="0.2">
      <c r="A8" s="5"/>
      <c r="B8" s="11" t="s">
        <v>72</v>
      </c>
      <c r="C8" s="15">
        <v>15212883.939999999</v>
      </c>
      <c r="D8" s="15">
        <v>-1376980.99</v>
      </c>
      <c r="E8" s="15">
        <f t="shared" si="0"/>
        <v>13835902.949999999</v>
      </c>
      <c r="F8" s="15">
        <v>1328499.9099999999</v>
      </c>
      <c r="G8" s="15">
        <v>1327710.9099999999</v>
      </c>
      <c r="H8" s="15">
        <f t="shared" si="1"/>
        <v>12507403.039999999</v>
      </c>
    </row>
    <row r="9" spans="1:8" x14ac:dyDescent="0.2">
      <c r="A9" s="5"/>
      <c r="B9" s="11" t="s">
        <v>35</v>
      </c>
      <c r="C9" s="15">
        <v>1060000</v>
      </c>
      <c r="D9" s="15">
        <v>0</v>
      </c>
      <c r="E9" s="15">
        <f t="shared" si="0"/>
        <v>1060000</v>
      </c>
      <c r="F9" s="15">
        <v>470398.24</v>
      </c>
      <c r="G9" s="15">
        <v>470398.24</v>
      </c>
      <c r="H9" s="15">
        <f t="shared" si="1"/>
        <v>589601.76</v>
      </c>
    </row>
    <row r="10" spans="1:8" x14ac:dyDescent="0.2">
      <c r="A10" s="5"/>
      <c r="B10" s="11" t="s">
        <v>73</v>
      </c>
      <c r="C10" s="15">
        <v>35969949</v>
      </c>
      <c r="D10" s="15">
        <v>4419929.0199999996</v>
      </c>
      <c r="E10" s="15">
        <f t="shared" si="0"/>
        <v>40389878.019999996</v>
      </c>
      <c r="F10" s="15">
        <v>15188969.439999999</v>
      </c>
      <c r="G10" s="15">
        <v>14925080.939999999</v>
      </c>
      <c r="H10" s="15">
        <f t="shared" si="1"/>
        <v>25200908.579999998</v>
      </c>
    </row>
    <row r="11" spans="1:8" x14ac:dyDescent="0.2">
      <c r="A11" s="5"/>
      <c r="B11" s="11" t="s">
        <v>36</v>
      </c>
      <c r="C11" s="15">
        <v>2500</v>
      </c>
      <c r="D11" s="15">
        <v>-2500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4" t="s">
        <v>62</v>
      </c>
      <c r="B13" s="7"/>
      <c r="C13" s="15">
        <f>SUM(C14:C22)</f>
        <v>13759402.59</v>
      </c>
      <c r="D13" s="15">
        <f>SUM(D14:D22)</f>
        <v>9231593.25</v>
      </c>
      <c r="E13" s="15">
        <f t="shared" si="0"/>
        <v>22990995.84</v>
      </c>
      <c r="F13" s="15">
        <f>SUM(F14:F22)</f>
        <v>7174593.29</v>
      </c>
      <c r="G13" s="15">
        <f>SUM(G14:G22)</f>
        <v>6856994.4699999997</v>
      </c>
      <c r="H13" s="15">
        <f t="shared" si="1"/>
        <v>15816402.550000001</v>
      </c>
    </row>
    <row r="14" spans="1:8" x14ac:dyDescent="0.2">
      <c r="A14" s="5"/>
      <c r="B14" s="11" t="s">
        <v>75</v>
      </c>
      <c r="C14" s="15">
        <v>1416738.23</v>
      </c>
      <c r="D14" s="15">
        <v>28300</v>
      </c>
      <c r="E14" s="15">
        <f t="shared" si="0"/>
        <v>1445038.23</v>
      </c>
      <c r="F14" s="15">
        <v>322754.88</v>
      </c>
      <c r="G14" s="15">
        <v>309993.86</v>
      </c>
      <c r="H14" s="15">
        <f t="shared" si="1"/>
        <v>1122283.3500000001</v>
      </c>
    </row>
    <row r="15" spans="1:8" x14ac:dyDescent="0.2">
      <c r="A15" s="5"/>
      <c r="B15" s="11" t="s">
        <v>76</v>
      </c>
      <c r="C15" s="15">
        <v>943131.64</v>
      </c>
      <c r="D15" s="15">
        <v>362944.04</v>
      </c>
      <c r="E15" s="15">
        <f t="shared" si="0"/>
        <v>1306075.68</v>
      </c>
      <c r="F15" s="15">
        <v>447961.95</v>
      </c>
      <c r="G15" s="15">
        <v>444978.43</v>
      </c>
      <c r="H15" s="15">
        <f t="shared" si="1"/>
        <v>858113.73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5"/>
      <c r="B17" s="11" t="s">
        <v>78</v>
      </c>
      <c r="C17" s="15">
        <v>1894918</v>
      </c>
      <c r="D17" s="15">
        <v>1769954.99</v>
      </c>
      <c r="E17" s="15">
        <f t="shared" si="0"/>
        <v>3664872.99</v>
      </c>
      <c r="F17" s="15">
        <v>749888.91</v>
      </c>
      <c r="G17" s="15">
        <v>702526.73</v>
      </c>
      <c r="H17" s="15">
        <f t="shared" si="1"/>
        <v>2914984.08</v>
      </c>
    </row>
    <row r="18" spans="1:8" x14ac:dyDescent="0.2">
      <c r="A18" s="5"/>
      <c r="B18" s="11" t="s">
        <v>79</v>
      </c>
      <c r="C18" s="15">
        <v>265095.40000000002</v>
      </c>
      <c r="D18" s="15">
        <v>1202500</v>
      </c>
      <c r="E18" s="15">
        <f t="shared" si="0"/>
        <v>1467595.4</v>
      </c>
      <c r="F18" s="15">
        <v>45541.81</v>
      </c>
      <c r="G18" s="15">
        <v>43815.81</v>
      </c>
      <c r="H18" s="15">
        <f t="shared" si="1"/>
        <v>1422053.5899999999</v>
      </c>
    </row>
    <row r="19" spans="1:8" x14ac:dyDescent="0.2">
      <c r="A19" s="5"/>
      <c r="B19" s="11" t="s">
        <v>80</v>
      </c>
      <c r="C19" s="15">
        <v>6833942.4800000004</v>
      </c>
      <c r="D19" s="15">
        <v>2559390.06</v>
      </c>
      <c r="E19" s="15">
        <f t="shared" si="0"/>
        <v>9393332.540000001</v>
      </c>
      <c r="F19" s="15">
        <v>4505001.37</v>
      </c>
      <c r="G19" s="15">
        <v>4275102.2699999996</v>
      </c>
      <c r="H19" s="15">
        <f t="shared" si="1"/>
        <v>4888331.1700000009</v>
      </c>
    </row>
    <row r="20" spans="1:8" x14ac:dyDescent="0.2">
      <c r="A20" s="5"/>
      <c r="B20" s="11" t="s">
        <v>81</v>
      </c>
      <c r="C20" s="15">
        <v>379848.2</v>
      </c>
      <c r="D20" s="15">
        <v>2194854.16</v>
      </c>
      <c r="E20" s="15">
        <f t="shared" si="0"/>
        <v>2574702.3600000003</v>
      </c>
      <c r="F20" s="15">
        <v>427033.46</v>
      </c>
      <c r="G20" s="15">
        <v>426083.46</v>
      </c>
      <c r="H20" s="15">
        <f t="shared" si="1"/>
        <v>2147668.9000000004</v>
      </c>
    </row>
    <row r="21" spans="1:8" x14ac:dyDescent="0.2">
      <c r="A21" s="5"/>
      <c r="B21" s="11" t="s">
        <v>82</v>
      </c>
      <c r="C21" s="15">
        <v>20000</v>
      </c>
      <c r="D21" s="15">
        <v>1000000</v>
      </c>
      <c r="E21" s="15">
        <f t="shared" si="0"/>
        <v>1020000</v>
      </c>
      <c r="F21" s="15">
        <v>0</v>
      </c>
      <c r="G21" s="15">
        <v>0</v>
      </c>
      <c r="H21" s="15">
        <f t="shared" si="1"/>
        <v>1020000</v>
      </c>
    </row>
    <row r="22" spans="1:8" x14ac:dyDescent="0.2">
      <c r="A22" s="5"/>
      <c r="B22" s="11" t="s">
        <v>83</v>
      </c>
      <c r="C22" s="15">
        <v>2005728.64</v>
      </c>
      <c r="D22" s="15">
        <v>113650</v>
      </c>
      <c r="E22" s="15">
        <f t="shared" si="0"/>
        <v>2119378.6399999997</v>
      </c>
      <c r="F22" s="15">
        <v>676410.91</v>
      </c>
      <c r="G22" s="15">
        <v>654493.91</v>
      </c>
      <c r="H22" s="15">
        <f t="shared" si="1"/>
        <v>1442967.7299999995</v>
      </c>
    </row>
    <row r="23" spans="1:8" x14ac:dyDescent="0.2">
      <c r="A23" s="44" t="s">
        <v>63</v>
      </c>
      <c r="B23" s="7"/>
      <c r="C23" s="15">
        <f>SUM(C24:C32)</f>
        <v>14689647.199999999</v>
      </c>
      <c r="D23" s="15">
        <f>SUM(D24:D32)</f>
        <v>12010073.880000001</v>
      </c>
      <c r="E23" s="15">
        <f t="shared" si="0"/>
        <v>26699721.079999998</v>
      </c>
      <c r="F23" s="15">
        <f>SUM(F24:F32)</f>
        <v>7595732.4800000004</v>
      </c>
      <c r="G23" s="15">
        <f>SUM(G24:G32)</f>
        <v>7268550.4800000004</v>
      </c>
      <c r="H23" s="15">
        <f t="shared" si="1"/>
        <v>19103988.599999998</v>
      </c>
    </row>
    <row r="24" spans="1:8" x14ac:dyDescent="0.2">
      <c r="A24" s="5"/>
      <c r="B24" s="11" t="s">
        <v>84</v>
      </c>
      <c r="C24" s="15">
        <v>3657523.84</v>
      </c>
      <c r="D24" s="15">
        <v>428815</v>
      </c>
      <c r="E24" s="15">
        <f t="shared" si="0"/>
        <v>4086338.84</v>
      </c>
      <c r="F24" s="15">
        <v>1650302.41</v>
      </c>
      <c r="G24" s="15">
        <v>1650302.41</v>
      </c>
      <c r="H24" s="15">
        <f t="shared" si="1"/>
        <v>2436036.4299999997</v>
      </c>
    </row>
    <row r="25" spans="1:8" x14ac:dyDescent="0.2">
      <c r="A25" s="5"/>
      <c r="B25" s="11" t="s">
        <v>85</v>
      </c>
      <c r="C25" s="15">
        <v>475504</v>
      </c>
      <c r="D25" s="15">
        <v>862555</v>
      </c>
      <c r="E25" s="15">
        <f t="shared" si="0"/>
        <v>1338059</v>
      </c>
      <c r="F25" s="15">
        <v>455785.3</v>
      </c>
      <c r="G25" s="15">
        <v>132035.29999999999</v>
      </c>
      <c r="H25" s="15">
        <f t="shared" si="1"/>
        <v>882273.7</v>
      </c>
    </row>
    <row r="26" spans="1:8" x14ac:dyDescent="0.2">
      <c r="A26" s="5"/>
      <c r="B26" s="11" t="s">
        <v>86</v>
      </c>
      <c r="C26" s="15">
        <v>765572.85</v>
      </c>
      <c r="D26" s="15">
        <v>4126771.4</v>
      </c>
      <c r="E26" s="15">
        <f t="shared" si="0"/>
        <v>4892344.25</v>
      </c>
      <c r="F26" s="15">
        <v>162524.45000000001</v>
      </c>
      <c r="G26" s="15">
        <v>160993.25</v>
      </c>
      <c r="H26" s="15">
        <f t="shared" si="1"/>
        <v>4729819.8</v>
      </c>
    </row>
    <row r="27" spans="1:8" x14ac:dyDescent="0.2">
      <c r="A27" s="5"/>
      <c r="B27" s="11" t="s">
        <v>87</v>
      </c>
      <c r="C27" s="15">
        <v>474800</v>
      </c>
      <c r="D27" s="15">
        <v>-94380</v>
      </c>
      <c r="E27" s="15">
        <f t="shared" si="0"/>
        <v>380420</v>
      </c>
      <c r="F27" s="15">
        <v>288967.51</v>
      </c>
      <c r="G27" s="15">
        <v>288967.51</v>
      </c>
      <c r="H27" s="15">
        <f t="shared" si="1"/>
        <v>91452.489999999991</v>
      </c>
    </row>
    <row r="28" spans="1:8" x14ac:dyDescent="0.2">
      <c r="A28" s="5"/>
      <c r="B28" s="11" t="s">
        <v>88</v>
      </c>
      <c r="C28" s="15">
        <v>1174640.7</v>
      </c>
      <c r="D28" s="15">
        <v>142047</v>
      </c>
      <c r="E28" s="15">
        <f t="shared" si="0"/>
        <v>1316687.7</v>
      </c>
      <c r="F28" s="15">
        <v>218560.11</v>
      </c>
      <c r="G28" s="15">
        <v>218410.11</v>
      </c>
      <c r="H28" s="15">
        <f t="shared" si="1"/>
        <v>1098127.5899999999</v>
      </c>
    </row>
    <row r="29" spans="1:8" x14ac:dyDescent="0.2">
      <c r="A29" s="5"/>
      <c r="B29" s="11" t="s">
        <v>89</v>
      </c>
      <c r="C29" s="15">
        <v>1210999.92</v>
      </c>
      <c r="D29" s="15">
        <v>468450</v>
      </c>
      <c r="E29" s="15">
        <f t="shared" si="0"/>
        <v>1679449.92</v>
      </c>
      <c r="F29" s="15">
        <v>380878.12</v>
      </c>
      <c r="G29" s="15">
        <v>380878.12</v>
      </c>
      <c r="H29" s="15">
        <f t="shared" si="1"/>
        <v>1298571.7999999998</v>
      </c>
    </row>
    <row r="30" spans="1:8" x14ac:dyDescent="0.2">
      <c r="A30" s="5"/>
      <c r="B30" s="11" t="s">
        <v>90</v>
      </c>
      <c r="C30" s="15">
        <v>562924.69999999995</v>
      </c>
      <c r="D30" s="15">
        <v>211112.58</v>
      </c>
      <c r="E30" s="15">
        <f t="shared" si="0"/>
        <v>774037.27999999991</v>
      </c>
      <c r="F30" s="15">
        <v>258935.67999999999</v>
      </c>
      <c r="G30" s="15">
        <v>258935.67999999999</v>
      </c>
      <c r="H30" s="15">
        <f t="shared" si="1"/>
        <v>515101.59999999992</v>
      </c>
    </row>
    <row r="31" spans="1:8" x14ac:dyDescent="0.2">
      <c r="A31" s="5"/>
      <c r="B31" s="11" t="s">
        <v>91</v>
      </c>
      <c r="C31" s="15">
        <v>1380400</v>
      </c>
      <c r="D31" s="15">
        <v>994600</v>
      </c>
      <c r="E31" s="15">
        <f t="shared" si="0"/>
        <v>2375000</v>
      </c>
      <c r="F31" s="15">
        <v>637042.34</v>
      </c>
      <c r="G31" s="15">
        <v>635996.54</v>
      </c>
      <c r="H31" s="15">
        <f t="shared" si="1"/>
        <v>1737957.6600000001</v>
      </c>
    </row>
    <row r="32" spans="1:8" x14ac:dyDescent="0.2">
      <c r="A32" s="5"/>
      <c r="B32" s="11" t="s">
        <v>19</v>
      </c>
      <c r="C32" s="15">
        <v>4987281.1900000004</v>
      </c>
      <c r="D32" s="15">
        <v>4870102.9000000004</v>
      </c>
      <c r="E32" s="15">
        <f t="shared" si="0"/>
        <v>9857384.0899999999</v>
      </c>
      <c r="F32" s="15">
        <v>3542736.56</v>
      </c>
      <c r="G32" s="15">
        <v>3542031.56</v>
      </c>
      <c r="H32" s="15">
        <f t="shared" si="1"/>
        <v>6314647.5299999993</v>
      </c>
    </row>
    <row r="33" spans="1:8" x14ac:dyDescent="0.2">
      <c r="A33" s="44" t="s">
        <v>64</v>
      </c>
      <c r="B33" s="7"/>
      <c r="C33" s="15">
        <f>SUM(C34:C42)</f>
        <v>19591010.760000002</v>
      </c>
      <c r="D33" s="15">
        <f>SUM(D34:D42)</f>
        <v>10260154.129999999</v>
      </c>
      <c r="E33" s="15">
        <f t="shared" si="0"/>
        <v>29851164.890000001</v>
      </c>
      <c r="F33" s="15">
        <f>SUM(F34:F42)</f>
        <v>16128212.489999998</v>
      </c>
      <c r="G33" s="15">
        <f>SUM(G34:G42)</f>
        <v>13731362.48</v>
      </c>
      <c r="H33" s="15">
        <f t="shared" si="1"/>
        <v>13722952.400000002</v>
      </c>
    </row>
    <row r="34" spans="1:8" x14ac:dyDescent="0.2">
      <c r="A34" s="5"/>
      <c r="B34" s="11" t="s">
        <v>92</v>
      </c>
      <c r="C34" s="15">
        <v>9722777.3000000007</v>
      </c>
      <c r="D34" s="15">
        <v>4809627.53</v>
      </c>
      <c r="E34" s="15">
        <f t="shared" si="0"/>
        <v>14532404.830000002</v>
      </c>
      <c r="F34" s="15">
        <v>8352347.0199999996</v>
      </c>
      <c r="G34" s="15">
        <v>8352347.0199999996</v>
      </c>
      <c r="H34" s="15">
        <f t="shared" si="1"/>
        <v>6180057.8100000024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5"/>
      <c r="B37" s="11" t="s">
        <v>95</v>
      </c>
      <c r="C37" s="15">
        <v>5079262.18</v>
      </c>
      <c r="D37" s="15">
        <v>5450526.5999999996</v>
      </c>
      <c r="E37" s="15">
        <f t="shared" si="0"/>
        <v>10529788.779999999</v>
      </c>
      <c r="F37" s="15">
        <v>5412169.4699999997</v>
      </c>
      <c r="G37" s="15">
        <v>5379015.46</v>
      </c>
      <c r="H37" s="15">
        <f t="shared" si="1"/>
        <v>5117619.3099999996</v>
      </c>
    </row>
    <row r="38" spans="1:8" x14ac:dyDescent="0.2">
      <c r="A38" s="5"/>
      <c r="B38" s="11" t="s">
        <v>41</v>
      </c>
      <c r="C38" s="15">
        <v>4788971.28</v>
      </c>
      <c r="D38" s="15">
        <v>0</v>
      </c>
      <c r="E38" s="15">
        <f t="shared" si="0"/>
        <v>4788971.28</v>
      </c>
      <c r="F38" s="15">
        <v>2363696</v>
      </c>
      <c r="G38" s="15">
        <v>0</v>
      </c>
      <c r="H38" s="15">
        <f t="shared" si="1"/>
        <v>2425275.2800000003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4" t="s">
        <v>65</v>
      </c>
      <c r="B43" s="7"/>
      <c r="C43" s="15">
        <f>SUM(C44:C52)</f>
        <v>116620.95999999999</v>
      </c>
      <c r="D43" s="15">
        <f>SUM(D44:D52)</f>
        <v>7384056.3499999996</v>
      </c>
      <c r="E43" s="15">
        <f t="shared" si="0"/>
        <v>7500677.3099999996</v>
      </c>
      <c r="F43" s="15">
        <f>SUM(F44:F52)</f>
        <v>584756.31000000006</v>
      </c>
      <c r="G43" s="15">
        <f>SUM(G44:G52)</f>
        <v>584756.31000000006</v>
      </c>
      <c r="H43" s="15">
        <f t="shared" si="1"/>
        <v>6915921</v>
      </c>
    </row>
    <row r="44" spans="1:8" x14ac:dyDescent="0.2">
      <c r="A44" s="5"/>
      <c r="B44" s="11" t="s">
        <v>99</v>
      </c>
      <c r="C44" s="15">
        <v>2000</v>
      </c>
      <c r="D44" s="15">
        <v>271890.59999999998</v>
      </c>
      <c r="E44" s="15">
        <f t="shared" si="0"/>
        <v>273890.59999999998</v>
      </c>
      <c r="F44" s="15">
        <v>58766.31</v>
      </c>
      <c r="G44" s="15">
        <v>58766.31</v>
      </c>
      <c r="H44" s="15">
        <f t="shared" si="1"/>
        <v>215124.28999999998</v>
      </c>
    </row>
    <row r="45" spans="1:8" x14ac:dyDescent="0.2">
      <c r="A45" s="5"/>
      <c r="B45" s="11" t="s">
        <v>100</v>
      </c>
      <c r="C45" s="15">
        <v>9000</v>
      </c>
      <c r="D45" s="15">
        <v>20880</v>
      </c>
      <c r="E45" s="15">
        <f t="shared" si="0"/>
        <v>29880</v>
      </c>
      <c r="F45" s="15">
        <v>20880</v>
      </c>
      <c r="G45" s="15">
        <v>20880</v>
      </c>
      <c r="H45" s="15">
        <f t="shared" si="1"/>
        <v>9000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5"/>
      <c r="B47" s="11" t="s">
        <v>102</v>
      </c>
      <c r="C47" s="15">
        <v>0</v>
      </c>
      <c r="D47" s="15">
        <v>5900000</v>
      </c>
      <c r="E47" s="15">
        <f t="shared" si="0"/>
        <v>5900000</v>
      </c>
      <c r="F47" s="15">
        <v>0</v>
      </c>
      <c r="G47" s="15">
        <v>0</v>
      </c>
      <c r="H47" s="15">
        <f t="shared" si="1"/>
        <v>5900000</v>
      </c>
    </row>
    <row r="48" spans="1:8" x14ac:dyDescent="0.2">
      <c r="A48" s="5"/>
      <c r="B48" s="11" t="s">
        <v>103</v>
      </c>
      <c r="C48" s="15">
        <v>53620.959999999999</v>
      </c>
      <c r="D48" s="15">
        <v>0.04</v>
      </c>
      <c r="E48" s="15">
        <f t="shared" si="0"/>
        <v>53621</v>
      </c>
      <c r="F48" s="15">
        <v>0</v>
      </c>
      <c r="G48" s="15">
        <v>0</v>
      </c>
      <c r="H48" s="15">
        <f t="shared" si="1"/>
        <v>53621</v>
      </c>
    </row>
    <row r="49" spans="1:8" x14ac:dyDescent="0.2">
      <c r="A49" s="5"/>
      <c r="B49" s="11" t="s">
        <v>104</v>
      </c>
      <c r="C49" s="15">
        <v>52000</v>
      </c>
      <c r="D49" s="15">
        <v>1094285.71</v>
      </c>
      <c r="E49" s="15">
        <f t="shared" si="0"/>
        <v>1146285.71</v>
      </c>
      <c r="F49" s="15">
        <v>505110</v>
      </c>
      <c r="G49" s="15">
        <v>505110</v>
      </c>
      <c r="H49" s="15">
        <f t="shared" si="1"/>
        <v>641175.71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5"/>
      <c r="B52" s="11" t="s">
        <v>107</v>
      </c>
      <c r="C52" s="15">
        <v>0</v>
      </c>
      <c r="D52" s="15">
        <v>97000</v>
      </c>
      <c r="E52" s="15">
        <f t="shared" si="0"/>
        <v>97000</v>
      </c>
      <c r="F52" s="15">
        <v>0</v>
      </c>
      <c r="G52" s="15">
        <v>0</v>
      </c>
      <c r="H52" s="15">
        <f t="shared" si="1"/>
        <v>97000</v>
      </c>
    </row>
    <row r="53" spans="1:8" x14ac:dyDescent="0.2">
      <c r="A53" s="44" t="s">
        <v>66</v>
      </c>
      <c r="B53" s="7"/>
      <c r="C53" s="15">
        <f>SUM(C54:C56)</f>
        <v>6223234.5999999996</v>
      </c>
      <c r="D53" s="15">
        <f>SUM(D54:D56)</f>
        <v>82828037.099999994</v>
      </c>
      <c r="E53" s="15">
        <f t="shared" si="0"/>
        <v>89051271.699999988</v>
      </c>
      <c r="F53" s="15">
        <f>SUM(F54:F56)</f>
        <v>22828147.629999999</v>
      </c>
      <c r="G53" s="15">
        <f>SUM(G54:G56)</f>
        <v>22818867.629999999</v>
      </c>
      <c r="H53" s="15">
        <f t="shared" si="1"/>
        <v>66223124.069999993</v>
      </c>
    </row>
    <row r="54" spans="1:8" x14ac:dyDescent="0.2">
      <c r="A54" s="5"/>
      <c r="B54" s="11" t="s">
        <v>108</v>
      </c>
      <c r="C54" s="15">
        <v>6213234.5999999996</v>
      </c>
      <c r="D54" s="15">
        <v>78049841.049999997</v>
      </c>
      <c r="E54" s="15">
        <f t="shared" si="0"/>
        <v>84263075.649999991</v>
      </c>
      <c r="F54" s="15">
        <v>21946381.07</v>
      </c>
      <c r="G54" s="15">
        <v>21946381.07</v>
      </c>
      <c r="H54" s="15">
        <f t="shared" si="1"/>
        <v>62316694.579999991</v>
      </c>
    </row>
    <row r="55" spans="1:8" x14ac:dyDescent="0.2">
      <c r="A55" s="5"/>
      <c r="B55" s="11" t="s">
        <v>109</v>
      </c>
      <c r="C55" s="15">
        <v>10000</v>
      </c>
      <c r="D55" s="15">
        <v>4483361.45</v>
      </c>
      <c r="E55" s="15">
        <f t="shared" si="0"/>
        <v>4493361.45</v>
      </c>
      <c r="F55" s="15">
        <v>872486.56</v>
      </c>
      <c r="G55" s="15">
        <v>872486.56</v>
      </c>
      <c r="H55" s="15">
        <f t="shared" si="1"/>
        <v>3620874.89</v>
      </c>
    </row>
    <row r="56" spans="1:8" x14ac:dyDescent="0.2">
      <c r="A56" s="5"/>
      <c r="B56" s="11" t="s">
        <v>110</v>
      </c>
      <c r="C56" s="15">
        <v>0</v>
      </c>
      <c r="D56" s="15">
        <v>294834.59999999998</v>
      </c>
      <c r="E56" s="15">
        <f t="shared" si="0"/>
        <v>294834.59999999998</v>
      </c>
      <c r="F56" s="15">
        <v>9280</v>
      </c>
      <c r="G56" s="15">
        <v>0</v>
      </c>
      <c r="H56" s="15">
        <f t="shared" si="1"/>
        <v>285554.59999999998</v>
      </c>
    </row>
    <row r="57" spans="1:8" x14ac:dyDescent="0.2">
      <c r="A57" s="44" t="s">
        <v>67</v>
      </c>
      <c r="B57" s="7"/>
      <c r="C57" s="15">
        <f>SUM(C58:C64)</f>
        <v>105463.93</v>
      </c>
      <c r="D57" s="15">
        <f>SUM(D58:D64)</f>
        <v>4997867.95</v>
      </c>
      <c r="E57" s="15">
        <f t="shared" si="0"/>
        <v>5103331.88</v>
      </c>
      <c r="F57" s="15">
        <f>SUM(F58:F64)</f>
        <v>0</v>
      </c>
      <c r="G57" s="15">
        <f>SUM(G58:G64)</f>
        <v>0</v>
      </c>
      <c r="H57" s="15">
        <f t="shared" si="1"/>
        <v>5103331.88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5"/>
      <c r="B64" s="11" t="s">
        <v>117</v>
      </c>
      <c r="C64" s="15">
        <v>105463.93</v>
      </c>
      <c r="D64" s="15">
        <v>4997867.95</v>
      </c>
      <c r="E64" s="15">
        <f t="shared" si="0"/>
        <v>5103331.88</v>
      </c>
      <c r="F64" s="15">
        <v>0</v>
      </c>
      <c r="G64" s="15">
        <v>0</v>
      </c>
      <c r="H64" s="15">
        <f t="shared" si="1"/>
        <v>5103331.88</v>
      </c>
    </row>
    <row r="65" spans="1:8" x14ac:dyDescent="0.2">
      <c r="A65" s="44" t="s">
        <v>68</v>
      </c>
      <c r="B65" s="7"/>
      <c r="C65" s="15">
        <f>SUM(C66:C68)</f>
        <v>28985557</v>
      </c>
      <c r="D65" s="15">
        <f>SUM(D66:D68)</f>
        <v>-8769224.7100000009</v>
      </c>
      <c r="E65" s="15">
        <f t="shared" si="0"/>
        <v>20216332.289999999</v>
      </c>
      <c r="F65" s="15">
        <f>SUM(F66:F68)</f>
        <v>995804.16000000003</v>
      </c>
      <c r="G65" s="15">
        <f>SUM(G66:G68)</f>
        <v>995804.16000000003</v>
      </c>
      <c r="H65" s="15">
        <f t="shared" si="1"/>
        <v>19220528.129999999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5"/>
      <c r="B68" s="11" t="s">
        <v>40</v>
      </c>
      <c r="C68" s="15">
        <v>28985557</v>
      </c>
      <c r="D68" s="15">
        <v>-8769224.7100000009</v>
      </c>
      <c r="E68" s="15">
        <f t="shared" si="0"/>
        <v>20216332.289999999</v>
      </c>
      <c r="F68" s="15">
        <v>995804.16000000003</v>
      </c>
      <c r="G68" s="15">
        <v>995804.16000000003</v>
      </c>
      <c r="H68" s="15">
        <f t="shared" si="1"/>
        <v>19220528.129999999</v>
      </c>
    </row>
    <row r="69" spans="1:8" x14ac:dyDescent="0.2">
      <c r="A69" s="44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193914776.41</v>
      </c>
      <c r="D77" s="17">
        <f t="shared" si="4"/>
        <v>122996556.09999999</v>
      </c>
      <c r="E77" s="17">
        <f t="shared" si="4"/>
        <v>316911332.50999999</v>
      </c>
      <c r="F77" s="17">
        <f t="shared" si="4"/>
        <v>99921728.019999981</v>
      </c>
      <c r="G77" s="17">
        <f t="shared" si="4"/>
        <v>96427963.689999998</v>
      </c>
      <c r="H77" s="17">
        <f t="shared" si="4"/>
        <v>216989604.49000001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8" t="s">
        <v>207</v>
      </c>
      <c r="B1" s="49"/>
      <c r="C1" s="49"/>
      <c r="D1" s="49"/>
      <c r="E1" s="49"/>
      <c r="F1" s="49"/>
      <c r="G1" s="49"/>
      <c r="H1" s="50"/>
    </row>
    <row r="2" spans="1:8" x14ac:dyDescent="0.2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 x14ac:dyDescent="0.2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 x14ac:dyDescent="0.2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46">
        <v>153694928.63999999</v>
      </c>
      <c r="D6" s="46">
        <v>36555819.409999996</v>
      </c>
      <c r="E6" s="46">
        <f>C6+D6</f>
        <v>190250748.04999998</v>
      </c>
      <c r="F6" s="46">
        <v>73149323.920000002</v>
      </c>
      <c r="G6" s="46">
        <v>72028535.590000004</v>
      </c>
      <c r="H6" s="46">
        <f>E6-F6</f>
        <v>117101424.12999998</v>
      </c>
    </row>
    <row r="7" spans="1:8" x14ac:dyDescent="0.2">
      <c r="A7" s="5"/>
      <c r="B7" s="18"/>
      <c r="C7" s="46"/>
      <c r="D7" s="46"/>
      <c r="E7" s="46"/>
      <c r="F7" s="46"/>
      <c r="G7" s="46"/>
      <c r="H7" s="46"/>
    </row>
    <row r="8" spans="1:8" x14ac:dyDescent="0.2">
      <c r="A8" s="5"/>
      <c r="B8" s="18" t="s">
        <v>1</v>
      </c>
      <c r="C8" s="46">
        <v>35430876.490000002</v>
      </c>
      <c r="D8" s="46">
        <v>86440736.689999998</v>
      </c>
      <c r="E8" s="46">
        <f>C8+D8</f>
        <v>121871613.18000001</v>
      </c>
      <c r="F8" s="46">
        <v>24408708.100000001</v>
      </c>
      <c r="G8" s="46">
        <v>24399428.100000001</v>
      </c>
      <c r="H8" s="46">
        <f>E8-F8</f>
        <v>97462905.080000013</v>
      </c>
    </row>
    <row r="9" spans="1:8" x14ac:dyDescent="0.2">
      <c r="A9" s="5"/>
      <c r="B9" s="18"/>
      <c r="C9" s="46"/>
      <c r="D9" s="46"/>
      <c r="E9" s="46"/>
      <c r="F9" s="46"/>
      <c r="G9" s="46"/>
      <c r="H9" s="46"/>
    </row>
    <row r="10" spans="1:8" x14ac:dyDescent="0.2">
      <c r="A10" s="5"/>
      <c r="B10" s="18" t="s">
        <v>2</v>
      </c>
      <c r="C10" s="46">
        <v>0</v>
      </c>
      <c r="D10" s="46">
        <v>0</v>
      </c>
      <c r="E10" s="46">
        <f>C10+D10</f>
        <v>0</v>
      </c>
      <c r="F10" s="46">
        <v>0</v>
      </c>
      <c r="G10" s="46">
        <v>0</v>
      </c>
      <c r="H10" s="46">
        <f>E10-F10</f>
        <v>0</v>
      </c>
    </row>
    <row r="11" spans="1:8" x14ac:dyDescent="0.2">
      <c r="A11" s="5"/>
      <c r="B11" s="18"/>
      <c r="C11" s="46"/>
      <c r="D11" s="46"/>
      <c r="E11" s="46"/>
      <c r="F11" s="46"/>
      <c r="G11" s="46"/>
      <c r="H11" s="46"/>
    </row>
    <row r="12" spans="1:8" x14ac:dyDescent="0.2">
      <c r="A12" s="5"/>
      <c r="B12" s="18" t="s">
        <v>41</v>
      </c>
      <c r="C12" s="46">
        <v>4788971.28</v>
      </c>
      <c r="D12" s="46">
        <v>0</v>
      </c>
      <c r="E12" s="46">
        <f>C12+D12</f>
        <v>4788971.28</v>
      </c>
      <c r="F12" s="46">
        <v>2363696</v>
      </c>
      <c r="G12" s="46">
        <v>0</v>
      </c>
      <c r="H12" s="46">
        <f>E12-F12</f>
        <v>2425275.2800000003</v>
      </c>
    </row>
    <row r="13" spans="1:8" x14ac:dyDescent="0.2">
      <c r="A13" s="5"/>
      <c r="B13" s="18"/>
      <c r="C13" s="46"/>
      <c r="D13" s="46"/>
      <c r="E13" s="46"/>
      <c r="F13" s="46"/>
      <c r="G13" s="46"/>
      <c r="H13" s="46"/>
    </row>
    <row r="14" spans="1:8" x14ac:dyDescent="0.2">
      <c r="A14" s="5"/>
      <c r="B14" s="18" t="s">
        <v>38</v>
      </c>
      <c r="C14" s="46">
        <v>0</v>
      </c>
      <c r="D14" s="46">
        <v>0</v>
      </c>
      <c r="E14" s="46">
        <f>C14+D14</f>
        <v>0</v>
      </c>
      <c r="F14" s="46">
        <v>0</v>
      </c>
      <c r="G14" s="46">
        <v>0</v>
      </c>
      <c r="H14" s="46">
        <f>E14-F14</f>
        <v>0</v>
      </c>
    </row>
    <row r="15" spans="1:8" x14ac:dyDescent="0.2">
      <c r="A15" s="6"/>
      <c r="B15" s="19"/>
      <c r="C15" s="47"/>
      <c r="D15" s="47"/>
      <c r="E15" s="47"/>
      <c r="F15" s="47"/>
      <c r="G15" s="47"/>
      <c r="H15" s="47"/>
    </row>
    <row r="16" spans="1:8" x14ac:dyDescent="0.2">
      <c r="A16" s="20"/>
      <c r="B16" s="13" t="s">
        <v>53</v>
      </c>
      <c r="C16" s="17">
        <f>SUM(C6+C8+C10+C12+C14)</f>
        <v>193914776.41</v>
      </c>
      <c r="D16" s="17">
        <f>SUM(D6+D8+D10+D12+D14)</f>
        <v>122996556.09999999</v>
      </c>
      <c r="E16" s="17">
        <f>SUM(E6+E8+E10+E12+E14)</f>
        <v>316911332.50999999</v>
      </c>
      <c r="F16" s="17">
        <f t="shared" ref="F16:H16" si="0">SUM(F6+F8+F10+F12+F14)</f>
        <v>99921728.020000011</v>
      </c>
      <c r="G16" s="17">
        <f t="shared" si="0"/>
        <v>96427963.689999998</v>
      </c>
      <c r="H16" s="17">
        <f t="shared" si="0"/>
        <v>216989604.48999998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0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48" t="s">
        <v>208</v>
      </c>
      <c r="B1" s="49"/>
      <c r="C1" s="49"/>
      <c r="D1" s="49"/>
      <c r="E1" s="49"/>
      <c r="F1" s="49"/>
      <c r="G1" s="49"/>
      <c r="H1" s="50"/>
    </row>
    <row r="2" spans="1:8" x14ac:dyDescent="0.2">
      <c r="B2" s="24"/>
      <c r="C2" s="24"/>
      <c r="D2" s="24"/>
      <c r="E2" s="24"/>
      <c r="F2" s="24"/>
      <c r="G2" s="24"/>
      <c r="H2" s="24"/>
    </row>
    <row r="3" spans="1:8" x14ac:dyDescent="0.2">
      <c r="A3" s="53" t="s">
        <v>54</v>
      </c>
      <c r="B3" s="54"/>
      <c r="C3" s="48" t="s">
        <v>60</v>
      </c>
      <c r="D3" s="49"/>
      <c r="E3" s="49"/>
      <c r="F3" s="49"/>
      <c r="G3" s="50"/>
      <c r="H3" s="51" t="s">
        <v>59</v>
      </c>
    </row>
    <row r="4" spans="1:8" ht="24.95" customHeight="1" x14ac:dyDescent="0.2">
      <c r="A4" s="55"/>
      <c r="B4" s="56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2"/>
    </row>
    <row r="5" spans="1:8" x14ac:dyDescent="0.2">
      <c r="A5" s="57"/>
      <c r="B5" s="58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1" t="s">
        <v>130</v>
      </c>
      <c r="B6" s="1" t="s">
        <v>131</v>
      </c>
      <c r="C6" s="1">
        <v>9301734.0500000007</v>
      </c>
      <c r="D6" s="15">
        <v>1502357.01</v>
      </c>
      <c r="E6" s="15">
        <f>C6+D6</f>
        <v>10804091.060000001</v>
      </c>
      <c r="F6" s="15">
        <v>4702976.07</v>
      </c>
      <c r="G6" s="15">
        <v>4650856.0599999996</v>
      </c>
      <c r="H6" s="15">
        <f>E6-F6</f>
        <v>6101114.9900000002</v>
      </c>
    </row>
    <row r="7" spans="1:8" x14ac:dyDescent="0.2">
      <c r="A7" s="1" t="s">
        <v>132</v>
      </c>
      <c r="B7" s="1" t="s">
        <v>133</v>
      </c>
      <c r="C7" s="1">
        <v>288589.96000000002</v>
      </c>
      <c r="D7" s="15">
        <v>28642.41</v>
      </c>
      <c r="E7" s="15">
        <f t="shared" ref="E7:E43" si="0">C7+D7</f>
        <v>317232.37</v>
      </c>
      <c r="F7" s="15">
        <v>97905.8</v>
      </c>
      <c r="G7" s="15">
        <v>97905.8</v>
      </c>
      <c r="H7" s="15">
        <f t="shared" ref="H7:H43" si="1">E7-F7</f>
        <v>219326.57</v>
      </c>
    </row>
    <row r="8" spans="1:8" x14ac:dyDescent="0.2">
      <c r="A8" s="1" t="s">
        <v>134</v>
      </c>
      <c r="B8" s="1" t="s">
        <v>135</v>
      </c>
      <c r="C8" s="1">
        <v>1514083.43</v>
      </c>
      <c r="D8" s="15">
        <v>282390.39</v>
      </c>
      <c r="E8" s="15">
        <f t="shared" si="0"/>
        <v>1796473.8199999998</v>
      </c>
      <c r="F8" s="15">
        <v>575343.62</v>
      </c>
      <c r="G8" s="15">
        <v>575343.62</v>
      </c>
      <c r="H8" s="15">
        <f t="shared" si="1"/>
        <v>1221130.1999999997</v>
      </c>
    </row>
    <row r="9" spans="1:8" x14ac:dyDescent="0.2">
      <c r="A9" s="1" t="s">
        <v>136</v>
      </c>
      <c r="B9" s="1" t="s">
        <v>137</v>
      </c>
      <c r="C9" s="1">
        <v>975396.97</v>
      </c>
      <c r="D9" s="15">
        <v>24832.01</v>
      </c>
      <c r="E9" s="15">
        <f t="shared" si="0"/>
        <v>1000228.98</v>
      </c>
      <c r="F9" s="15">
        <v>394287.48</v>
      </c>
      <c r="G9" s="15">
        <v>372087.48</v>
      </c>
      <c r="H9" s="15">
        <f t="shared" si="1"/>
        <v>605941.5</v>
      </c>
    </row>
    <row r="10" spans="1:8" x14ac:dyDescent="0.2">
      <c r="A10" s="1" t="s">
        <v>138</v>
      </c>
      <c r="B10" s="1" t="s">
        <v>139</v>
      </c>
      <c r="C10" s="1">
        <v>16486526.960000001</v>
      </c>
      <c r="D10" s="15">
        <v>4997127.49</v>
      </c>
      <c r="E10" s="15">
        <f t="shared" si="0"/>
        <v>21483654.450000003</v>
      </c>
      <c r="F10" s="15">
        <v>11176071.199999999</v>
      </c>
      <c r="G10" s="15">
        <v>10976391.199999999</v>
      </c>
      <c r="H10" s="15">
        <f t="shared" si="1"/>
        <v>10307583.250000004</v>
      </c>
    </row>
    <row r="11" spans="1:8" x14ac:dyDescent="0.2">
      <c r="A11" s="1" t="s">
        <v>140</v>
      </c>
      <c r="B11" s="1" t="s">
        <v>141</v>
      </c>
      <c r="C11" s="1">
        <v>863118.95</v>
      </c>
      <c r="D11" s="15">
        <v>-459166.31</v>
      </c>
      <c r="E11" s="15">
        <f t="shared" si="0"/>
        <v>403952.63999999996</v>
      </c>
      <c r="F11" s="15">
        <v>178176</v>
      </c>
      <c r="G11" s="15">
        <v>0</v>
      </c>
      <c r="H11" s="15">
        <f t="shared" si="1"/>
        <v>225776.63999999996</v>
      </c>
    </row>
    <row r="12" spans="1:8" x14ac:dyDescent="0.2">
      <c r="A12" s="1" t="s">
        <v>142</v>
      </c>
      <c r="B12" s="1" t="s">
        <v>194</v>
      </c>
      <c r="C12" s="1">
        <v>903590.25</v>
      </c>
      <c r="D12" s="15">
        <v>103094.06</v>
      </c>
      <c r="E12" s="15">
        <f t="shared" si="0"/>
        <v>1006684.31</v>
      </c>
      <c r="F12" s="15">
        <v>278577.46000000002</v>
      </c>
      <c r="G12" s="15">
        <v>275593.94</v>
      </c>
      <c r="H12" s="15">
        <f t="shared" si="1"/>
        <v>728106.85000000009</v>
      </c>
    </row>
    <row r="13" spans="1:8" x14ac:dyDescent="0.2">
      <c r="A13" s="1" t="s">
        <v>143</v>
      </c>
      <c r="B13" s="1" t="s">
        <v>144</v>
      </c>
      <c r="C13" s="1">
        <v>1200614.6100000001</v>
      </c>
      <c r="D13" s="15">
        <v>121196.84</v>
      </c>
      <c r="E13" s="15">
        <f t="shared" si="0"/>
        <v>1321811.4500000002</v>
      </c>
      <c r="F13" s="15">
        <v>449934.84</v>
      </c>
      <c r="G13" s="15">
        <v>449934.84</v>
      </c>
      <c r="H13" s="15">
        <f t="shared" si="1"/>
        <v>871876.6100000001</v>
      </c>
    </row>
    <row r="14" spans="1:8" x14ac:dyDescent="0.2">
      <c r="A14" s="1" t="s">
        <v>145</v>
      </c>
      <c r="B14" s="1" t="s">
        <v>146</v>
      </c>
      <c r="C14" s="1">
        <v>722400.87</v>
      </c>
      <c r="D14" s="15">
        <v>25069.61</v>
      </c>
      <c r="E14" s="15">
        <f t="shared" si="0"/>
        <v>747470.48</v>
      </c>
      <c r="F14" s="15">
        <v>221961.95</v>
      </c>
      <c r="G14" s="15">
        <v>221961.95</v>
      </c>
      <c r="H14" s="15">
        <f t="shared" si="1"/>
        <v>525508.53</v>
      </c>
    </row>
    <row r="15" spans="1:8" x14ac:dyDescent="0.2">
      <c r="A15" s="1" t="s">
        <v>147</v>
      </c>
      <c r="B15" s="1" t="s">
        <v>195</v>
      </c>
      <c r="C15" s="1">
        <v>446056.61</v>
      </c>
      <c r="D15" s="15">
        <v>47432.45</v>
      </c>
      <c r="E15" s="15">
        <f t="shared" si="0"/>
        <v>493489.06</v>
      </c>
      <c r="F15" s="15">
        <v>141584.92000000001</v>
      </c>
      <c r="G15" s="15">
        <v>141584.92000000001</v>
      </c>
      <c r="H15" s="15">
        <f t="shared" si="1"/>
        <v>351904.14</v>
      </c>
    </row>
    <row r="16" spans="1:8" x14ac:dyDescent="0.2">
      <c r="A16" s="1" t="s">
        <v>148</v>
      </c>
      <c r="B16" s="1" t="s">
        <v>196</v>
      </c>
      <c r="C16" s="1">
        <v>2317997.41</v>
      </c>
      <c r="D16" s="15">
        <v>35740.839999999997</v>
      </c>
      <c r="E16" s="15">
        <f t="shared" si="0"/>
        <v>2353738.25</v>
      </c>
      <c r="F16" s="15">
        <v>913290.77</v>
      </c>
      <c r="G16" s="15">
        <v>913290.77</v>
      </c>
      <c r="H16" s="15">
        <f t="shared" si="1"/>
        <v>1440447.48</v>
      </c>
    </row>
    <row r="17" spans="1:8" x14ac:dyDescent="0.2">
      <c r="A17" s="1" t="s">
        <v>149</v>
      </c>
      <c r="B17" s="1" t="s">
        <v>197</v>
      </c>
      <c r="C17" s="1">
        <v>2148493.9500000002</v>
      </c>
      <c r="D17" s="15">
        <v>78075.88</v>
      </c>
      <c r="E17" s="15">
        <f t="shared" si="0"/>
        <v>2226569.83</v>
      </c>
      <c r="F17" s="15">
        <v>865404.71</v>
      </c>
      <c r="G17" s="15">
        <v>851992.97</v>
      </c>
      <c r="H17" s="15">
        <f t="shared" si="1"/>
        <v>1361165.12</v>
      </c>
    </row>
    <row r="18" spans="1:8" x14ac:dyDescent="0.2">
      <c r="A18" s="1" t="s">
        <v>150</v>
      </c>
      <c r="B18" s="45" t="s">
        <v>198</v>
      </c>
      <c r="C18" s="1">
        <v>3431257.09</v>
      </c>
      <c r="D18" s="15">
        <v>176214.53</v>
      </c>
      <c r="E18" s="15">
        <f t="shared" si="0"/>
        <v>3607471.6199999996</v>
      </c>
      <c r="F18" s="15">
        <v>1227435.08</v>
      </c>
      <c r="G18" s="15">
        <v>1220043.94</v>
      </c>
      <c r="H18" s="15">
        <f t="shared" si="1"/>
        <v>2380036.5399999996</v>
      </c>
    </row>
    <row r="19" spans="1:8" x14ac:dyDescent="0.2">
      <c r="A19" s="1" t="s">
        <v>151</v>
      </c>
      <c r="B19" s="1" t="s">
        <v>152</v>
      </c>
      <c r="C19" s="1">
        <v>8758299.3100000005</v>
      </c>
      <c r="D19" s="15">
        <v>5340092.6399999997</v>
      </c>
      <c r="E19" s="15">
        <f t="shared" si="0"/>
        <v>14098391.949999999</v>
      </c>
      <c r="F19" s="15">
        <v>3583027.81</v>
      </c>
      <c r="G19" s="15">
        <v>1218542.81</v>
      </c>
      <c r="H19" s="15">
        <f t="shared" si="1"/>
        <v>10515364.139999999</v>
      </c>
    </row>
    <row r="20" spans="1:8" x14ac:dyDescent="0.2">
      <c r="A20" s="1" t="s">
        <v>153</v>
      </c>
      <c r="B20" s="1" t="s">
        <v>154</v>
      </c>
      <c r="C20" s="1">
        <v>2384335.2799999998</v>
      </c>
      <c r="D20" s="15">
        <v>321465.57</v>
      </c>
      <c r="E20" s="15">
        <f t="shared" si="0"/>
        <v>2705800.8499999996</v>
      </c>
      <c r="F20" s="15">
        <v>785669.96</v>
      </c>
      <c r="G20" s="15">
        <v>780334.56</v>
      </c>
      <c r="H20" s="15">
        <f t="shared" si="1"/>
        <v>1920130.8899999997</v>
      </c>
    </row>
    <row r="21" spans="1:8" x14ac:dyDescent="0.2">
      <c r="A21" s="1" t="s">
        <v>155</v>
      </c>
      <c r="B21" s="1" t="s">
        <v>156</v>
      </c>
      <c r="C21" s="1">
        <v>1456398.81</v>
      </c>
      <c r="D21" s="15">
        <v>105995.81</v>
      </c>
      <c r="E21" s="15">
        <f t="shared" si="0"/>
        <v>1562394.62</v>
      </c>
      <c r="F21" s="15">
        <v>474811.29</v>
      </c>
      <c r="G21" s="15">
        <v>469967.28</v>
      </c>
      <c r="H21" s="15">
        <f t="shared" si="1"/>
        <v>1087583.33</v>
      </c>
    </row>
    <row r="22" spans="1:8" x14ac:dyDescent="0.2">
      <c r="A22" s="1" t="s">
        <v>157</v>
      </c>
      <c r="B22" s="1" t="s">
        <v>158</v>
      </c>
      <c r="C22" s="1">
        <v>33335490.84</v>
      </c>
      <c r="D22" s="15">
        <v>34891857.729999997</v>
      </c>
      <c r="E22" s="15">
        <f t="shared" si="0"/>
        <v>68227348.569999993</v>
      </c>
      <c r="F22" s="15">
        <v>6888034.29</v>
      </c>
      <c r="G22" s="15">
        <v>6866284.29</v>
      </c>
      <c r="H22" s="15">
        <f t="shared" si="1"/>
        <v>61339314.279999994</v>
      </c>
    </row>
    <row r="23" spans="1:8" x14ac:dyDescent="0.2">
      <c r="A23" s="1" t="s">
        <v>159</v>
      </c>
      <c r="B23" s="1" t="s">
        <v>160</v>
      </c>
      <c r="C23" s="1">
        <v>591147.55000000005</v>
      </c>
      <c r="D23" s="15">
        <v>55797.01</v>
      </c>
      <c r="E23" s="15">
        <f t="shared" si="0"/>
        <v>646944.56000000006</v>
      </c>
      <c r="F23" s="15">
        <v>266234.55</v>
      </c>
      <c r="G23" s="15">
        <v>266234.55</v>
      </c>
      <c r="H23" s="15">
        <f t="shared" si="1"/>
        <v>380710.01000000007</v>
      </c>
    </row>
    <row r="24" spans="1:8" x14ac:dyDescent="0.2">
      <c r="A24" s="1" t="s">
        <v>161</v>
      </c>
      <c r="B24" s="1" t="s">
        <v>162</v>
      </c>
      <c r="C24" s="1">
        <v>4998244.9000000004</v>
      </c>
      <c r="D24" s="15">
        <v>6284360.5300000003</v>
      </c>
      <c r="E24" s="15">
        <f t="shared" si="0"/>
        <v>11282605.43</v>
      </c>
      <c r="F24" s="15">
        <v>3412944.85</v>
      </c>
      <c r="G24" s="15">
        <v>3079679.85</v>
      </c>
      <c r="H24" s="15">
        <f t="shared" si="1"/>
        <v>7869660.5800000001</v>
      </c>
    </row>
    <row r="25" spans="1:8" x14ac:dyDescent="0.2">
      <c r="A25" s="1" t="s">
        <v>163</v>
      </c>
      <c r="B25" s="1" t="s">
        <v>164</v>
      </c>
      <c r="C25" s="1">
        <v>1589803.12</v>
      </c>
      <c r="D25" s="15">
        <v>199071.2</v>
      </c>
      <c r="E25" s="15">
        <f t="shared" si="0"/>
        <v>1788874.32</v>
      </c>
      <c r="F25" s="15">
        <v>567110.06999999995</v>
      </c>
      <c r="G25" s="15">
        <v>567110.06999999995</v>
      </c>
      <c r="H25" s="15">
        <f t="shared" si="1"/>
        <v>1221764.25</v>
      </c>
    </row>
    <row r="26" spans="1:8" x14ac:dyDescent="0.2">
      <c r="A26" s="1" t="s">
        <v>165</v>
      </c>
      <c r="B26" s="1" t="s">
        <v>166</v>
      </c>
      <c r="C26" s="1">
        <v>35285048.780000001</v>
      </c>
      <c r="D26" s="15">
        <v>14515805.99</v>
      </c>
      <c r="E26" s="15">
        <f t="shared" si="0"/>
        <v>49800854.770000003</v>
      </c>
      <c r="F26" s="15">
        <v>15328681.02</v>
      </c>
      <c r="G26" s="15">
        <v>15164736.949999999</v>
      </c>
      <c r="H26" s="15">
        <f t="shared" si="1"/>
        <v>34472173.75</v>
      </c>
    </row>
    <row r="27" spans="1:8" x14ac:dyDescent="0.2">
      <c r="A27" s="1" t="s">
        <v>167</v>
      </c>
      <c r="B27" s="1" t="s">
        <v>168</v>
      </c>
      <c r="C27" s="1">
        <v>9238831.7100000009</v>
      </c>
      <c r="D27" s="15">
        <v>377271.73</v>
      </c>
      <c r="E27" s="15">
        <f t="shared" si="0"/>
        <v>9616103.4400000013</v>
      </c>
      <c r="F27" s="15">
        <v>3993634.11</v>
      </c>
      <c r="G27" s="15">
        <v>3944478.95</v>
      </c>
      <c r="H27" s="15">
        <f t="shared" si="1"/>
        <v>5622469.3300000019</v>
      </c>
    </row>
    <row r="28" spans="1:8" x14ac:dyDescent="0.2">
      <c r="A28" s="1" t="s">
        <v>169</v>
      </c>
      <c r="B28" s="1" t="s">
        <v>170</v>
      </c>
      <c r="C28" s="1">
        <v>6671243.0599999996</v>
      </c>
      <c r="D28" s="15">
        <v>37733438.960000001</v>
      </c>
      <c r="E28" s="15">
        <f t="shared" si="0"/>
        <v>44404682.020000003</v>
      </c>
      <c r="F28" s="15">
        <v>19991126.539999999</v>
      </c>
      <c r="G28" s="15">
        <v>19986227.530000001</v>
      </c>
      <c r="H28" s="15">
        <f t="shared" si="1"/>
        <v>24413555.480000004</v>
      </c>
    </row>
    <row r="29" spans="1:8" x14ac:dyDescent="0.2">
      <c r="A29" s="1" t="s">
        <v>171</v>
      </c>
      <c r="B29" s="1" t="s">
        <v>172</v>
      </c>
      <c r="C29" s="1">
        <v>3478386.75</v>
      </c>
      <c r="D29" s="15">
        <v>224418.77</v>
      </c>
      <c r="E29" s="15">
        <f t="shared" si="0"/>
        <v>3702805.52</v>
      </c>
      <c r="F29" s="15">
        <v>1348097.09</v>
      </c>
      <c r="G29" s="15">
        <v>1345745.11</v>
      </c>
      <c r="H29" s="15">
        <f t="shared" si="1"/>
        <v>2354708.4299999997</v>
      </c>
    </row>
    <row r="30" spans="1:8" x14ac:dyDescent="0.2">
      <c r="A30" s="1" t="s">
        <v>173</v>
      </c>
      <c r="B30" s="1" t="s">
        <v>174</v>
      </c>
      <c r="C30" s="1">
        <v>9821470.2699999996</v>
      </c>
      <c r="D30" s="15">
        <v>5158259.51</v>
      </c>
      <c r="E30" s="15">
        <f t="shared" si="0"/>
        <v>14979729.779999999</v>
      </c>
      <c r="F30" s="15">
        <v>5312443.2</v>
      </c>
      <c r="G30" s="15">
        <v>5304523.2</v>
      </c>
      <c r="H30" s="15">
        <f t="shared" si="1"/>
        <v>9667286.5799999982</v>
      </c>
    </row>
    <row r="31" spans="1:8" x14ac:dyDescent="0.2">
      <c r="A31" s="1" t="s">
        <v>175</v>
      </c>
      <c r="B31" s="1" t="s">
        <v>176</v>
      </c>
      <c r="C31" s="1">
        <v>3359566.12</v>
      </c>
      <c r="D31" s="15">
        <v>176545.2</v>
      </c>
      <c r="E31" s="15">
        <f t="shared" si="0"/>
        <v>3536111.3200000003</v>
      </c>
      <c r="F31" s="15">
        <v>1505674.41</v>
      </c>
      <c r="G31" s="15">
        <v>1505674.41</v>
      </c>
      <c r="H31" s="15">
        <f t="shared" si="1"/>
        <v>2030436.9100000004</v>
      </c>
    </row>
    <row r="32" spans="1:8" x14ac:dyDescent="0.2">
      <c r="A32" s="1" t="s">
        <v>177</v>
      </c>
      <c r="B32" s="1" t="s">
        <v>178</v>
      </c>
      <c r="C32" s="1">
        <v>2340531.79</v>
      </c>
      <c r="D32" s="15">
        <v>604620.03</v>
      </c>
      <c r="E32" s="15">
        <f t="shared" si="0"/>
        <v>2945151.8200000003</v>
      </c>
      <c r="F32" s="15">
        <v>1070658.32</v>
      </c>
      <c r="G32" s="15">
        <v>1070658.32</v>
      </c>
      <c r="H32" s="15">
        <f t="shared" si="1"/>
        <v>1874493.5000000002</v>
      </c>
    </row>
    <row r="33" spans="1:8" x14ac:dyDescent="0.2">
      <c r="A33" s="1" t="s">
        <v>179</v>
      </c>
      <c r="B33" s="1" t="s">
        <v>180</v>
      </c>
      <c r="C33" s="1">
        <v>1607907.56</v>
      </c>
      <c r="D33" s="15">
        <v>-89732.63</v>
      </c>
      <c r="E33" s="15">
        <f t="shared" si="0"/>
        <v>1518174.9300000002</v>
      </c>
      <c r="F33" s="15">
        <v>535623.74</v>
      </c>
      <c r="G33" s="15">
        <v>535623.74</v>
      </c>
      <c r="H33" s="15">
        <f t="shared" si="1"/>
        <v>982551.19000000018</v>
      </c>
    </row>
    <row r="34" spans="1:8" x14ac:dyDescent="0.2">
      <c r="A34" s="1" t="s">
        <v>181</v>
      </c>
      <c r="B34" s="1" t="s">
        <v>182</v>
      </c>
      <c r="C34" s="1">
        <v>991315.98</v>
      </c>
      <c r="D34" s="15">
        <v>54163.82</v>
      </c>
      <c r="E34" s="15">
        <f t="shared" si="0"/>
        <v>1045479.7999999999</v>
      </c>
      <c r="F34" s="15">
        <v>364160.26</v>
      </c>
      <c r="G34" s="15">
        <v>364160.26</v>
      </c>
      <c r="H34" s="15">
        <f t="shared" si="1"/>
        <v>681319.53999999992</v>
      </c>
    </row>
    <row r="35" spans="1:8" x14ac:dyDescent="0.2">
      <c r="A35" s="1" t="s">
        <v>183</v>
      </c>
      <c r="B35" s="1" t="s">
        <v>184</v>
      </c>
      <c r="C35" s="1">
        <v>5726322.2800000003</v>
      </c>
      <c r="D35" s="15">
        <v>6354574.54</v>
      </c>
      <c r="E35" s="15">
        <f t="shared" si="0"/>
        <v>12080896.82</v>
      </c>
      <c r="F35" s="15">
        <v>4001863.78</v>
      </c>
      <c r="G35" s="15">
        <v>3958853.89</v>
      </c>
      <c r="H35" s="15">
        <f t="shared" si="1"/>
        <v>8079033.040000001</v>
      </c>
    </row>
    <row r="36" spans="1:8" x14ac:dyDescent="0.2">
      <c r="A36" s="1" t="s">
        <v>185</v>
      </c>
      <c r="B36" s="1" t="s">
        <v>186</v>
      </c>
      <c r="C36" s="1">
        <v>5360433.3899999997</v>
      </c>
      <c r="D36" s="15">
        <v>2251333.4</v>
      </c>
      <c r="E36" s="15">
        <f t="shared" si="0"/>
        <v>7611766.7899999991</v>
      </c>
      <c r="F36" s="15">
        <v>3027094.51</v>
      </c>
      <c r="G36" s="15">
        <v>3025182.01</v>
      </c>
      <c r="H36" s="15">
        <f t="shared" si="1"/>
        <v>4584672.2799999993</v>
      </c>
    </row>
    <row r="37" spans="1:8" x14ac:dyDescent="0.2">
      <c r="A37" s="1" t="s">
        <v>187</v>
      </c>
      <c r="B37" s="1" t="s">
        <v>199</v>
      </c>
      <c r="C37" s="1">
        <v>1238773.8600000001</v>
      </c>
      <c r="D37" s="15">
        <v>80056.53</v>
      </c>
      <c r="E37" s="15">
        <f t="shared" si="0"/>
        <v>1318830.3900000001</v>
      </c>
      <c r="F37" s="15">
        <v>523286.73</v>
      </c>
      <c r="G37" s="15">
        <v>514558.73</v>
      </c>
      <c r="H37" s="15">
        <f t="shared" si="1"/>
        <v>795543.66000000015</v>
      </c>
    </row>
    <row r="38" spans="1:8" x14ac:dyDescent="0.2">
      <c r="A38" s="1" t="s">
        <v>188</v>
      </c>
      <c r="B38" s="1" t="s">
        <v>200</v>
      </c>
      <c r="C38" s="1">
        <v>3825573.8</v>
      </c>
      <c r="D38" s="15">
        <v>567703.91</v>
      </c>
      <c r="E38" s="15">
        <f t="shared" si="0"/>
        <v>4393277.71</v>
      </c>
      <c r="F38" s="15">
        <v>2055999.57</v>
      </c>
      <c r="G38" s="15">
        <v>2051132.57</v>
      </c>
      <c r="H38" s="15">
        <f t="shared" si="1"/>
        <v>2337278.1399999997</v>
      </c>
    </row>
    <row r="39" spans="1:8" x14ac:dyDescent="0.2">
      <c r="A39" s="1" t="s">
        <v>189</v>
      </c>
      <c r="B39" s="1" t="s">
        <v>201</v>
      </c>
      <c r="C39" s="1">
        <v>3002101.95</v>
      </c>
      <c r="D39" s="15">
        <v>210364.97</v>
      </c>
      <c r="E39" s="15">
        <f t="shared" si="0"/>
        <v>3212466.9200000004</v>
      </c>
      <c r="F39" s="15">
        <v>1290550.33</v>
      </c>
      <c r="G39" s="15">
        <v>1290550.33</v>
      </c>
      <c r="H39" s="15">
        <f t="shared" si="1"/>
        <v>1921916.5900000003</v>
      </c>
    </row>
    <row r="40" spans="1:8" x14ac:dyDescent="0.2">
      <c r="A40" s="1" t="s">
        <v>190</v>
      </c>
      <c r="B40" s="1" t="s">
        <v>202</v>
      </c>
      <c r="C40" s="1">
        <v>476795.35</v>
      </c>
      <c r="D40" s="15">
        <v>36300.47</v>
      </c>
      <c r="E40" s="15">
        <f t="shared" si="0"/>
        <v>513095.81999999995</v>
      </c>
      <c r="F40" s="15">
        <v>161822.51</v>
      </c>
      <c r="G40" s="15">
        <v>160776.71</v>
      </c>
      <c r="H40" s="15">
        <f t="shared" si="1"/>
        <v>351273.30999999994</v>
      </c>
    </row>
    <row r="41" spans="1:8" x14ac:dyDescent="0.2">
      <c r="A41" s="1" t="s">
        <v>191</v>
      </c>
      <c r="B41" s="1" t="s">
        <v>203</v>
      </c>
      <c r="C41" s="1">
        <v>1837457.27</v>
      </c>
      <c r="D41" s="15">
        <v>217833.49</v>
      </c>
      <c r="E41" s="15">
        <f t="shared" si="0"/>
        <v>2055290.76</v>
      </c>
      <c r="F41" s="15">
        <v>659725.84</v>
      </c>
      <c r="G41" s="15">
        <v>659695.84</v>
      </c>
      <c r="H41" s="15">
        <f t="shared" si="1"/>
        <v>1395564.92</v>
      </c>
    </row>
    <row r="42" spans="1:8" x14ac:dyDescent="0.2">
      <c r="A42" s="1" t="s">
        <v>192</v>
      </c>
      <c r="B42" s="1" t="s">
        <v>204</v>
      </c>
      <c r="C42" s="1">
        <v>1662219.56</v>
      </c>
      <c r="D42" s="15">
        <v>44134.43</v>
      </c>
      <c r="E42" s="15">
        <f t="shared" si="0"/>
        <v>1706353.99</v>
      </c>
      <c r="F42" s="15">
        <v>544939.98</v>
      </c>
      <c r="G42" s="15">
        <v>544680.88</v>
      </c>
      <c r="H42" s="15">
        <f t="shared" si="1"/>
        <v>1161414.01</v>
      </c>
    </row>
    <row r="43" spans="1:8" x14ac:dyDescent="0.2">
      <c r="A43" s="1" t="s">
        <v>193</v>
      </c>
      <c r="B43" s="1" t="s">
        <v>205</v>
      </c>
      <c r="C43" s="1">
        <v>4277216.01</v>
      </c>
      <c r="D43" s="15">
        <v>317815.28000000003</v>
      </c>
      <c r="E43" s="15">
        <f t="shared" si="0"/>
        <v>4595031.29</v>
      </c>
      <c r="F43" s="15">
        <v>1005563.36</v>
      </c>
      <c r="G43" s="15">
        <v>1005563.36</v>
      </c>
      <c r="H43" s="15">
        <f t="shared" si="1"/>
        <v>3589467.93</v>
      </c>
    </row>
    <row r="44" spans="1:8" x14ac:dyDescent="0.2">
      <c r="A44" s="23"/>
      <c r="B44" s="43" t="s">
        <v>53</v>
      </c>
      <c r="C44" s="22">
        <f t="shared" ref="C44:H44" si="2">SUM(C3:C43)</f>
        <v>193914777.41000003</v>
      </c>
      <c r="D44" s="22">
        <f t="shared" si="2"/>
        <v>122996558.10000001</v>
      </c>
      <c r="E44" s="22">
        <f t="shared" si="2"/>
        <v>316911332.51000005</v>
      </c>
      <c r="F44" s="22">
        <f t="shared" si="2"/>
        <v>99921732.020000026</v>
      </c>
      <c r="G44" s="22">
        <f t="shared" si="2"/>
        <v>96427968.689999983</v>
      </c>
      <c r="H44" s="22">
        <f t="shared" si="2"/>
        <v>216989604.48999998</v>
      </c>
    </row>
    <row r="47" spans="1:8" ht="45" customHeight="1" x14ac:dyDescent="0.2">
      <c r="A47" s="48" t="s">
        <v>128</v>
      </c>
      <c r="B47" s="49"/>
      <c r="C47" s="49"/>
      <c r="D47" s="49"/>
      <c r="E47" s="49"/>
      <c r="F47" s="49"/>
      <c r="G47" s="49"/>
      <c r="H47" s="50"/>
    </row>
    <row r="49" spans="1:8" x14ac:dyDescent="0.2">
      <c r="A49" s="53" t="s">
        <v>54</v>
      </c>
      <c r="B49" s="54"/>
      <c r="C49" s="48" t="s">
        <v>60</v>
      </c>
      <c r="D49" s="49"/>
      <c r="E49" s="49"/>
      <c r="F49" s="49"/>
      <c r="G49" s="50"/>
      <c r="H49" s="51" t="s">
        <v>59</v>
      </c>
    </row>
    <row r="50" spans="1:8" ht="22.5" x14ac:dyDescent="0.2">
      <c r="A50" s="55"/>
      <c r="B50" s="56"/>
      <c r="C50" s="9" t="s">
        <v>55</v>
      </c>
      <c r="D50" s="9" t="s">
        <v>125</v>
      </c>
      <c r="E50" s="9" t="s">
        <v>56</v>
      </c>
      <c r="F50" s="9" t="s">
        <v>57</v>
      </c>
      <c r="G50" s="9" t="s">
        <v>58</v>
      </c>
      <c r="H50" s="52"/>
    </row>
    <row r="51" spans="1:8" x14ac:dyDescent="0.2">
      <c r="A51" s="57"/>
      <c r="B51" s="58"/>
      <c r="C51" s="10">
        <v>1</v>
      </c>
      <c r="D51" s="10">
        <v>2</v>
      </c>
      <c r="E51" s="10" t="s">
        <v>126</v>
      </c>
      <c r="F51" s="10">
        <v>4</v>
      </c>
      <c r="G51" s="10">
        <v>5</v>
      </c>
      <c r="H51" s="10" t="s">
        <v>127</v>
      </c>
    </row>
    <row r="52" spans="1:8" x14ac:dyDescent="0.2">
      <c r="A52" s="25"/>
      <c r="B52" s="26"/>
      <c r="C52" s="30"/>
      <c r="D52" s="30"/>
      <c r="E52" s="30"/>
      <c r="F52" s="30"/>
      <c r="G52" s="30"/>
      <c r="H52" s="30"/>
    </row>
    <row r="53" spans="1:8" x14ac:dyDescent="0.2">
      <c r="A53" s="4" t="s">
        <v>8</v>
      </c>
      <c r="B53" s="2"/>
      <c r="C53" s="31"/>
      <c r="D53" s="31"/>
      <c r="E53" s="31"/>
      <c r="F53" s="31"/>
      <c r="G53" s="31"/>
      <c r="H53" s="31"/>
    </row>
    <row r="54" spans="1:8" x14ac:dyDescent="0.2">
      <c r="A54" s="4" t="s">
        <v>9</v>
      </c>
      <c r="B54" s="2"/>
      <c r="C54" s="31"/>
      <c r="D54" s="31"/>
      <c r="E54" s="31"/>
      <c r="F54" s="31"/>
      <c r="G54" s="31"/>
      <c r="H54" s="31"/>
    </row>
    <row r="55" spans="1:8" x14ac:dyDescent="0.2">
      <c r="A55" s="4" t="s">
        <v>10</v>
      </c>
      <c r="B55" s="2"/>
      <c r="C55" s="31"/>
      <c r="D55" s="31"/>
      <c r="E55" s="31"/>
      <c r="F55" s="31"/>
      <c r="G55" s="31"/>
      <c r="H55" s="31"/>
    </row>
    <row r="56" spans="1:8" x14ac:dyDescent="0.2">
      <c r="A56" s="4" t="s">
        <v>11</v>
      </c>
      <c r="B56" s="2"/>
      <c r="C56" s="31"/>
      <c r="D56" s="31"/>
      <c r="E56" s="31"/>
      <c r="F56" s="31"/>
      <c r="G56" s="31"/>
      <c r="H56" s="31"/>
    </row>
    <row r="57" spans="1:8" x14ac:dyDescent="0.2">
      <c r="A57" s="4"/>
      <c r="B57" s="2"/>
      <c r="C57" s="32"/>
      <c r="D57" s="32"/>
      <c r="E57" s="32"/>
      <c r="F57" s="32"/>
      <c r="G57" s="32"/>
      <c r="H57" s="32"/>
    </row>
    <row r="58" spans="1:8" x14ac:dyDescent="0.2">
      <c r="A58" s="23"/>
      <c r="B58" s="43" t="s">
        <v>53</v>
      </c>
      <c r="C58" s="22"/>
      <c r="D58" s="22"/>
      <c r="E58" s="22"/>
      <c r="F58" s="22"/>
      <c r="G58" s="22"/>
      <c r="H58" s="22"/>
    </row>
    <row r="61" spans="1:8" ht="45" customHeight="1" x14ac:dyDescent="0.2">
      <c r="A61" s="48" t="s">
        <v>129</v>
      </c>
      <c r="B61" s="49"/>
      <c r="C61" s="49"/>
      <c r="D61" s="49"/>
      <c r="E61" s="49"/>
      <c r="F61" s="49"/>
      <c r="G61" s="49"/>
      <c r="H61" s="50"/>
    </row>
    <row r="62" spans="1:8" x14ac:dyDescent="0.2">
      <c r="A62" s="53" t="s">
        <v>54</v>
      </c>
      <c r="B62" s="54"/>
      <c r="C62" s="48" t="s">
        <v>60</v>
      </c>
      <c r="D62" s="49"/>
      <c r="E62" s="49"/>
      <c r="F62" s="49"/>
      <c r="G62" s="50"/>
      <c r="H62" s="51" t="s">
        <v>59</v>
      </c>
    </row>
    <row r="63" spans="1:8" ht="22.5" x14ac:dyDescent="0.2">
      <c r="A63" s="55"/>
      <c r="B63" s="56"/>
      <c r="C63" s="9" t="s">
        <v>55</v>
      </c>
      <c r="D63" s="9" t="s">
        <v>125</v>
      </c>
      <c r="E63" s="9" t="s">
        <v>56</v>
      </c>
      <c r="F63" s="9" t="s">
        <v>57</v>
      </c>
      <c r="G63" s="9" t="s">
        <v>58</v>
      </c>
      <c r="H63" s="52"/>
    </row>
    <row r="64" spans="1:8" x14ac:dyDescent="0.2">
      <c r="A64" s="57"/>
      <c r="B64" s="58"/>
      <c r="C64" s="10">
        <v>1</v>
      </c>
      <c r="D64" s="10">
        <v>2</v>
      </c>
      <c r="E64" s="10" t="s">
        <v>126</v>
      </c>
      <c r="F64" s="10">
        <v>4</v>
      </c>
      <c r="G64" s="10">
        <v>5</v>
      </c>
      <c r="H64" s="10" t="s">
        <v>127</v>
      </c>
    </row>
    <row r="65" spans="1:8" x14ac:dyDescent="0.2">
      <c r="A65" s="25"/>
      <c r="B65" s="26"/>
      <c r="C65" s="30"/>
      <c r="D65" s="30"/>
      <c r="E65" s="30"/>
      <c r="F65" s="30"/>
      <c r="G65" s="30"/>
      <c r="H65" s="30"/>
    </row>
    <row r="66" spans="1:8" ht="22.5" x14ac:dyDescent="0.2">
      <c r="A66" s="4"/>
      <c r="B66" s="28" t="s">
        <v>13</v>
      </c>
      <c r="C66" s="31"/>
      <c r="D66" s="31"/>
      <c r="E66" s="31"/>
      <c r="F66" s="31"/>
      <c r="G66" s="31"/>
      <c r="H66" s="31"/>
    </row>
    <row r="67" spans="1:8" x14ac:dyDescent="0.2">
      <c r="A67" s="4"/>
      <c r="B67" s="28"/>
      <c r="C67" s="31"/>
      <c r="D67" s="31"/>
      <c r="E67" s="31"/>
      <c r="F67" s="31"/>
      <c r="G67" s="31"/>
      <c r="H67" s="31"/>
    </row>
    <row r="68" spans="1:8" x14ac:dyDescent="0.2">
      <c r="A68" s="4"/>
      <c r="B68" s="28" t="s">
        <v>12</v>
      </c>
      <c r="C68" s="31"/>
      <c r="D68" s="31"/>
      <c r="E68" s="31"/>
      <c r="F68" s="31"/>
      <c r="G68" s="31"/>
      <c r="H68" s="31"/>
    </row>
    <row r="69" spans="1:8" x14ac:dyDescent="0.2">
      <c r="A69" s="4"/>
      <c r="B69" s="28"/>
      <c r="C69" s="31"/>
      <c r="D69" s="31"/>
      <c r="E69" s="31"/>
      <c r="F69" s="31"/>
      <c r="G69" s="31"/>
      <c r="H69" s="31"/>
    </row>
    <row r="70" spans="1:8" ht="22.5" x14ac:dyDescent="0.2">
      <c r="A70" s="4"/>
      <c r="B70" s="28" t="s">
        <v>14</v>
      </c>
      <c r="C70" s="31"/>
      <c r="D70" s="31"/>
      <c r="E70" s="31"/>
      <c r="F70" s="31"/>
      <c r="G70" s="31"/>
      <c r="H70" s="31"/>
    </row>
    <row r="71" spans="1:8" x14ac:dyDescent="0.2">
      <c r="A71" s="4"/>
      <c r="B71" s="28"/>
      <c r="C71" s="31"/>
      <c r="D71" s="31"/>
      <c r="E71" s="31"/>
      <c r="F71" s="31"/>
      <c r="G71" s="31"/>
      <c r="H71" s="31"/>
    </row>
    <row r="72" spans="1:8" ht="22.5" x14ac:dyDescent="0.2">
      <c r="A72" s="4"/>
      <c r="B72" s="28" t="s">
        <v>26</v>
      </c>
      <c r="C72" s="31"/>
      <c r="D72" s="31"/>
      <c r="E72" s="31"/>
      <c r="F72" s="31"/>
      <c r="G72" s="31"/>
      <c r="H72" s="31"/>
    </row>
    <row r="73" spans="1:8" x14ac:dyDescent="0.2">
      <c r="A73" s="4"/>
      <c r="B73" s="28"/>
      <c r="C73" s="31"/>
      <c r="D73" s="31"/>
      <c r="E73" s="31"/>
      <c r="F73" s="31"/>
      <c r="G73" s="31"/>
      <c r="H73" s="31"/>
    </row>
    <row r="74" spans="1:8" ht="22.5" x14ac:dyDescent="0.2">
      <c r="A74" s="4"/>
      <c r="B74" s="28" t="s">
        <v>27</v>
      </c>
      <c r="C74" s="31"/>
      <c r="D74" s="31"/>
      <c r="E74" s="31"/>
      <c r="F74" s="31"/>
      <c r="G74" s="31"/>
      <c r="H74" s="31"/>
    </row>
    <row r="75" spans="1:8" x14ac:dyDescent="0.2">
      <c r="A75" s="4"/>
      <c r="B75" s="28"/>
      <c r="C75" s="31"/>
      <c r="D75" s="31"/>
      <c r="E75" s="31"/>
      <c r="F75" s="31"/>
      <c r="G75" s="31"/>
      <c r="H75" s="31"/>
    </row>
    <row r="76" spans="1:8" ht="22.5" x14ac:dyDescent="0.2">
      <c r="A76" s="4"/>
      <c r="B76" s="28" t="s">
        <v>34</v>
      </c>
      <c r="C76" s="31"/>
      <c r="D76" s="31"/>
      <c r="E76" s="31"/>
      <c r="F76" s="31"/>
      <c r="G76" s="31"/>
      <c r="H76" s="31"/>
    </row>
    <row r="77" spans="1:8" x14ac:dyDescent="0.2">
      <c r="A77" s="4"/>
      <c r="B77" s="28"/>
      <c r="C77" s="31"/>
      <c r="D77" s="31"/>
      <c r="E77" s="31"/>
      <c r="F77" s="31"/>
      <c r="G77" s="31"/>
      <c r="H77" s="31"/>
    </row>
    <row r="78" spans="1:8" x14ac:dyDescent="0.2">
      <c r="A78" s="4"/>
      <c r="B78" s="28" t="s">
        <v>15</v>
      </c>
      <c r="C78" s="31"/>
      <c r="D78" s="31"/>
      <c r="E78" s="31"/>
      <c r="F78" s="31"/>
      <c r="G78" s="31"/>
      <c r="H78" s="31"/>
    </row>
    <row r="79" spans="1:8" x14ac:dyDescent="0.2">
      <c r="A79" s="27"/>
      <c r="B79" s="29"/>
      <c r="C79" s="32"/>
      <c r="D79" s="32"/>
      <c r="E79" s="32"/>
      <c r="F79" s="32"/>
      <c r="G79" s="32"/>
      <c r="H79" s="32"/>
    </row>
    <row r="80" spans="1:8" x14ac:dyDescent="0.2">
      <c r="A80" s="23"/>
      <c r="B80" s="43" t="s">
        <v>53</v>
      </c>
      <c r="C80" s="22"/>
      <c r="D80" s="22"/>
      <c r="E80" s="22"/>
      <c r="F80" s="22"/>
      <c r="G80" s="22"/>
      <c r="H80" s="22"/>
    </row>
  </sheetData>
  <sheetProtection formatCells="0" formatColumns="0" formatRows="0" insertRows="0" deleteRows="0" autoFilter="0"/>
  <protectedRanges>
    <protectedRange sqref="C44:H44" name="Rango1_2"/>
  </protectedRanges>
  <mergeCells count="12">
    <mergeCell ref="A1:H1"/>
    <mergeCell ref="A3:B5"/>
    <mergeCell ref="A47:H47"/>
    <mergeCell ref="A49:B51"/>
    <mergeCell ref="C3:G3"/>
    <mergeCell ref="H3:H4"/>
    <mergeCell ref="A61:H61"/>
    <mergeCell ref="A62:B64"/>
    <mergeCell ref="C62:G62"/>
    <mergeCell ref="H62:H63"/>
    <mergeCell ref="C49:G49"/>
    <mergeCell ref="H49:H5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48" t="s">
        <v>209</v>
      </c>
      <c r="B1" s="49"/>
      <c r="C1" s="49"/>
      <c r="D1" s="49"/>
      <c r="E1" s="49"/>
      <c r="F1" s="49"/>
      <c r="G1" s="49"/>
      <c r="H1" s="50"/>
    </row>
    <row r="2" spans="1:8" x14ac:dyDescent="0.2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 x14ac:dyDescent="0.2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 x14ac:dyDescent="0.2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0"/>
      <c r="B5" s="41"/>
      <c r="C5" s="14"/>
      <c r="D5" s="14"/>
      <c r="E5" s="14"/>
      <c r="F5" s="14"/>
      <c r="G5" s="14"/>
      <c r="H5" s="14"/>
    </row>
    <row r="6" spans="1:8" x14ac:dyDescent="0.2">
      <c r="A6" s="37" t="s">
        <v>16</v>
      </c>
      <c r="B6" s="35"/>
      <c r="C6" s="15">
        <f t="shared" ref="C6:H6" si="0">SUM(C7:C14)</f>
        <v>107309569.39</v>
      </c>
      <c r="D6" s="15">
        <f t="shared" si="0"/>
        <v>31014177.780000001</v>
      </c>
      <c r="E6" s="15">
        <f t="shared" si="0"/>
        <v>138323747.16999999</v>
      </c>
      <c r="F6" s="15">
        <f t="shared" si="0"/>
        <v>50043894.090000004</v>
      </c>
      <c r="G6" s="15">
        <f t="shared" si="0"/>
        <v>47156142.440000005</v>
      </c>
      <c r="H6" s="15">
        <f t="shared" si="0"/>
        <v>88279853.079999998</v>
      </c>
    </row>
    <row r="7" spans="1:8" x14ac:dyDescent="0.2">
      <c r="A7" s="34"/>
      <c r="B7" s="38" t="s">
        <v>42</v>
      </c>
      <c r="C7" s="15">
        <v>20889184.32</v>
      </c>
      <c r="D7" s="15">
        <v>5760823.79</v>
      </c>
      <c r="E7" s="15">
        <f>C7+D7</f>
        <v>26650008.109999999</v>
      </c>
      <c r="F7" s="15">
        <v>12855952.210000001</v>
      </c>
      <c r="G7" s="15">
        <v>12634042.210000001</v>
      </c>
      <c r="H7" s="15">
        <f>E7-F7</f>
        <v>13794055.899999999</v>
      </c>
    </row>
    <row r="8" spans="1:8" x14ac:dyDescent="0.2">
      <c r="A8" s="34"/>
      <c r="B8" s="38" t="s">
        <v>17</v>
      </c>
      <c r="C8" s="15">
        <v>446056.61</v>
      </c>
      <c r="D8" s="15">
        <v>39693.32</v>
      </c>
      <c r="E8" s="15">
        <f t="shared" ref="E8:E14" si="1">C8+D8</f>
        <v>485749.93</v>
      </c>
      <c r="F8" s="15">
        <v>141584.92000000001</v>
      </c>
      <c r="G8" s="15">
        <v>141584.92000000001</v>
      </c>
      <c r="H8" s="15">
        <f t="shared" ref="H8:H14" si="2">E8-F8</f>
        <v>344165.01</v>
      </c>
    </row>
    <row r="9" spans="1:8" x14ac:dyDescent="0.2">
      <c r="A9" s="34"/>
      <c r="B9" s="38" t="s">
        <v>43</v>
      </c>
      <c r="C9" s="15">
        <v>12128339.779999999</v>
      </c>
      <c r="D9" s="15">
        <v>1686587.8</v>
      </c>
      <c r="E9" s="15">
        <f t="shared" si="1"/>
        <v>13814927.58</v>
      </c>
      <c r="F9" s="15">
        <v>5633268.21</v>
      </c>
      <c r="G9" s="15">
        <v>5578164.6799999997</v>
      </c>
      <c r="H9" s="15">
        <f t="shared" si="2"/>
        <v>8181659.3700000001</v>
      </c>
    </row>
    <row r="10" spans="1:8" x14ac:dyDescent="0.2">
      <c r="A10" s="34"/>
      <c r="B10" s="38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4"/>
      <c r="B11" s="38" t="s">
        <v>23</v>
      </c>
      <c r="C11" s="15">
        <v>12599033.4</v>
      </c>
      <c r="D11" s="15">
        <v>5754568.5499999998</v>
      </c>
      <c r="E11" s="15">
        <f t="shared" si="1"/>
        <v>18353601.949999999</v>
      </c>
      <c r="F11" s="15">
        <v>4843509.0599999996</v>
      </c>
      <c r="G11" s="15">
        <v>2468844.65</v>
      </c>
      <c r="H11" s="15">
        <f t="shared" si="2"/>
        <v>13510092.890000001</v>
      </c>
    </row>
    <row r="12" spans="1:8" x14ac:dyDescent="0.2">
      <c r="A12" s="34"/>
      <c r="B12" s="38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4"/>
      <c r="B13" s="38" t="s">
        <v>44</v>
      </c>
      <c r="C13" s="15">
        <v>50103631.530000001</v>
      </c>
      <c r="D13" s="15">
        <v>15115131.73</v>
      </c>
      <c r="E13" s="15">
        <f t="shared" si="1"/>
        <v>65218763.260000005</v>
      </c>
      <c r="F13" s="15">
        <v>21398792.710000001</v>
      </c>
      <c r="G13" s="15">
        <v>21164890.600000001</v>
      </c>
      <c r="H13" s="15">
        <f t="shared" si="2"/>
        <v>43819970.550000004</v>
      </c>
    </row>
    <row r="14" spans="1:8" x14ac:dyDescent="0.2">
      <c r="A14" s="34"/>
      <c r="B14" s="38" t="s">
        <v>19</v>
      </c>
      <c r="C14" s="15">
        <v>11143323.75</v>
      </c>
      <c r="D14" s="15">
        <v>2657372.59</v>
      </c>
      <c r="E14" s="15">
        <f t="shared" si="1"/>
        <v>13800696.34</v>
      </c>
      <c r="F14" s="15">
        <v>5170786.9800000004</v>
      </c>
      <c r="G14" s="15">
        <v>5168615.38</v>
      </c>
      <c r="H14" s="15">
        <f t="shared" si="2"/>
        <v>8629909.3599999994</v>
      </c>
    </row>
    <row r="15" spans="1:8" x14ac:dyDescent="0.2">
      <c r="A15" s="36"/>
      <c r="B15" s="38"/>
      <c r="C15" s="15"/>
      <c r="D15" s="15"/>
      <c r="E15" s="15"/>
      <c r="F15" s="15"/>
      <c r="G15" s="15"/>
      <c r="H15" s="15"/>
    </row>
    <row r="16" spans="1:8" x14ac:dyDescent="0.2">
      <c r="A16" s="37" t="s">
        <v>20</v>
      </c>
      <c r="B16" s="39"/>
      <c r="C16" s="15">
        <f t="shared" ref="C16:H16" si="3">SUM(C17:C23)</f>
        <v>82327991.009999976</v>
      </c>
      <c r="D16" s="15">
        <f t="shared" si="3"/>
        <v>91883563.040000007</v>
      </c>
      <c r="E16" s="15">
        <f t="shared" si="3"/>
        <v>174211554.04999995</v>
      </c>
      <c r="F16" s="15">
        <f t="shared" si="3"/>
        <v>48906696.169999987</v>
      </c>
      <c r="G16" s="15">
        <f t="shared" si="3"/>
        <v>48300683.489999995</v>
      </c>
      <c r="H16" s="15">
        <f t="shared" si="3"/>
        <v>125304857.88</v>
      </c>
    </row>
    <row r="17" spans="1:8" x14ac:dyDescent="0.2">
      <c r="A17" s="34"/>
      <c r="B17" s="38" t="s">
        <v>45</v>
      </c>
      <c r="C17" s="15">
        <v>1238773.8600000001</v>
      </c>
      <c r="D17" s="15">
        <v>80056.53</v>
      </c>
      <c r="E17" s="15">
        <f>C17+D17</f>
        <v>1318830.3900000001</v>
      </c>
      <c r="F17" s="15">
        <v>523286.73</v>
      </c>
      <c r="G17" s="15">
        <v>514558.73</v>
      </c>
      <c r="H17" s="15">
        <f t="shared" ref="H17:H23" si="4">E17-F17</f>
        <v>795543.66000000015</v>
      </c>
    </row>
    <row r="18" spans="1:8" x14ac:dyDescent="0.2">
      <c r="A18" s="34"/>
      <c r="B18" s="38" t="s">
        <v>28</v>
      </c>
      <c r="C18" s="15">
        <v>70853066.709999993</v>
      </c>
      <c r="D18" s="15">
        <v>90328720.120000005</v>
      </c>
      <c r="E18" s="15">
        <f t="shared" ref="E18:E23" si="5">C18+D18</f>
        <v>161181786.82999998</v>
      </c>
      <c r="F18" s="15">
        <v>43538144.159999996</v>
      </c>
      <c r="G18" s="15">
        <v>42946772.280000001</v>
      </c>
      <c r="H18" s="15">
        <f t="shared" si="4"/>
        <v>117643642.66999999</v>
      </c>
    </row>
    <row r="19" spans="1:8" x14ac:dyDescent="0.2">
      <c r="A19" s="34"/>
      <c r="B19" s="38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4"/>
      <c r="B20" s="38" t="s">
        <v>46</v>
      </c>
      <c r="C20" s="15">
        <v>9168207.5399999991</v>
      </c>
      <c r="D20" s="15">
        <v>1382688.91</v>
      </c>
      <c r="E20" s="15">
        <f t="shared" si="5"/>
        <v>10550896.449999999</v>
      </c>
      <c r="F20" s="15">
        <v>4417208.22</v>
      </c>
      <c r="G20" s="15">
        <v>4412341.22</v>
      </c>
      <c r="H20" s="15">
        <f t="shared" si="4"/>
        <v>6133688.2299999995</v>
      </c>
    </row>
    <row r="21" spans="1:8" x14ac:dyDescent="0.2">
      <c r="A21" s="34"/>
      <c r="B21" s="38" t="s">
        <v>47</v>
      </c>
      <c r="C21" s="15">
        <v>476795.35</v>
      </c>
      <c r="D21" s="15">
        <v>36300.47</v>
      </c>
      <c r="E21" s="15">
        <f t="shared" si="5"/>
        <v>513095.81999999995</v>
      </c>
      <c r="F21" s="15">
        <v>161822.51</v>
      </c>
      <c r="G21" s="15">
        <v>160776.71</v>
      </c>
      <c r="H21" s="15">
        <f t="shared" si="4"/>
        <v>351273.30999999994</v>
      </c>
    </row>
    <row r="22" spans="1:8" x14ac:dyDescent="0.2">
      <c r="A22" s="34"/>
      <c r="B22" s="38" t="s">
        <v>48</v>
      </c>
      <c r="C22" s="15">
        <v>591147.55000000005</v>
      </c>
      <c r="D22" s="15">
        <v>55797.01</v>
      </c>
      <c r="E22" s="15">
        <f t="shared" si="5"/>
        <v>646944.56000000006</v>
      </c>
      <c r="F22" s="15">
        <v>266234.55</v>
      </c>
      <c r="G22" s="15">
        <v>266234.55</v>
      </c>
      <c r="H22" s="15">
        <f t="shared" si="4"/>
        <v>380710.01000000007</v>
      </c>
    </row>
    <row r="23" spans="1:8" x14ac:dyDescent="0.2">
      <c r="A23" s="34"/>
      <c r="B23" s="38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36"/>
      <c r="B24" s="38"/>
      <c r="C24" s="15"/>
      <c r="D24" s="15"/>
      <c r="E24" s="15"/>
      <c r="F24" s="15"/>
      <c r="G24" s="15"/>
      <c r="H24" s="15"/>
    </row>
    <row r="25" spans="1:8" x14ac:dyDescent="0.2">
      <c r="A25" s="37" t="s">
        <v>49</v>
      </c>
      <c r="B25" s="39"/>
      <c r="C25" s="15">
        <f t="shared" ref="C25:H25" si="6">SUM(C26:C34)</f>
        <v>4277216.01</v>
      </c>
      <c r="D25" s="15">
        <f t="shared" si="6"/>
        <v>98815.28</v>
      </c>
      <c r="E25" s="15">
        <f t="shared" si="6"/>
        <v>4376031.29</v>
      </c>
      <c r="F25" s="15">
        <f t="shared" si="6"/>
        <v>971137.76</v>
      </c>
      <c r="G25" s="15">
        <f t="shared" si="6"/>
        <v>971137.76</v>
      </c>
      <c r="H25" s="15">
        <f t="shared" si="6"/>
        <v>3404893.5300000003</v>
      </c>
    </row>
    <row r="26" spans="1:8" x14ac:dyDescent="0.2">
      <c r="A26" s="34"/>
      <c r="B26" s="38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4"/>
      <c r="B27" s="38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4"/>
      <c r="B28" s="38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4"/>
      <c r="B29" s="38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4"/>
      <c r="B30" s="38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4"/>
      <c r="B31" s="38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4"/>
      <c r="B32" s="38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4"/>
      <c r="B33" s="38" t="s">
        <v>51</v>
      </c>
      <c r="C33" s="15">
        <v>4277216.01</v>
      </c>
      <c r="D33" s="15">
        <v>98815.28</v>
      </c>
      <c r="E33" s="15">
        <f t="shared" si="8"/>
        <v>4376031.29</v>
      </c>
      <c r="F33" s="15">
        <v>971137.76</v>
      </c>
      <c r="G33" s="15">
        <v>971137.76</v>
      </c>
      <c r="H33" s="15">
        <f t="shared" si="7"/>
        <v>3404893.5300000003</v>
      </c>
    </row>
    <row r="34" spans="1:8" x14ac:dyDescent="0.2">
      <c r="A34" s="34"/>
      <c r="B34" s="38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36"/>
      <c r="B35" s="38"/>
      <c r="C35" s="15"/>
      <c r="D35" s="15"/>
      <c r="E35" s="15"/>
      <c r="F35" s="15"/>
      <c r="G35" s="15"/>
      <c r="H35" s="15"/>
    </row>
    <row r="36" spans="1:8" x14ac:dyDescent="0.2">
      <c r="A36" s="37" t="s">
        <v>32</v>
      </c>
      <c r="B36" s="39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4"/>
      <c r="B37" s="38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4"/>
      <c r="B38" s="38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4"/>
      <c r="B39" s="38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4"/>
      <c r="B40" s="38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36"/>
      <c r="B41" s="38"/>
      <c r="C41" s="15"/>
      <c r="D41" s="15"/>
      <c r="E41" s="15"/>
      <c r="F41" s="15"/>
      <c r="G41" s="15"/>
      <c r="H41" s="15"/>
    </row>
    <row r="42" spans="1:8" x14ac:dyDescent="0.2">
      <c r="A42" s="42"/>
      <c r="B42" s="43" t="s">
        <v>53</v>
      </c>
      <c r="C42" s="22">
        <f t="shared" ref="C42:H42" si="12">SUM(C36+C25+C16+C6)</f>
        <v>193914776.40999997</v>
      </c>
      <c r="D42" s="22">
        <f t="shared" si="12"/>
        <v>122996556.10000001</v>
      </c>
      <c r="E42" s="22">
        <f t="shared" si="12"/>
        <v>316911332.50999993</v>
      </c>
      <c r="F42" s="22">
        <f t="shared" si="12"/>
        <v>99921728.019999981</v>
      </c>
      <c r="G42" s="22">
        <f t="shared" si="12"/>
        <v>96427963.689999998</v>
      </c>
      <c r="H42" s="22">
        <f t="shared" si="12"/>
        <v>216989604.49000001</v>
      </c>
    </row>
    <row r="43" spans="1:8" x14ac:dyDescent="0.2">
      <c r="A43" s="33"/>
      <c r="B43" s="33"/>
      <c r="C43" s="33"/>
      <c r="D43" s="33"/>
      <c r="E43" s="33"/>
      <c r="F43" s="33"/>
      <c r="G43" s="33"/>
      <c r="H43" s="33"/>
    </row>
    <row r="44" spans="1:8" x14ac:dyDescent="0.2">
      <c r="A44" s="33"/>
      <c r="B44" s="33"/>
      <c r="C44" s="33"/>
      <c r="D44" s="33"/>
      <c r="E44" s="33"/>
      <c r="F44" s="33"/>
      <c r="G44" s="33"/>
      <c r="H44" s="33"/>
    </row>
    <row r="45" spans="1:8" x14ac:dyDescent="0.2">
      <c r="A45" s="33"/>
      <c r="B45" s="33"/>
      <c r="C45" s="33"/>
      <c r="D45" s="33"/>
      <c r="E45" s="33"/>
      <c r="F45" s="33"/>
      <c r="G45" s="33"/>
      <c r="H45" s="33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2018-03-08T21:21:25Z</cp:lastPrinted>
  <dcterms:created xsi:type="dcterms:W3CDTF">2014-02-10T03:37:14Z</dcterms:created>
  <dcterms:modified xsi:type="dcterms:W3CDTF">2018-07-31T23:38:27Z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